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440" windowWidth="15480" windowHeight="10515" activeTab="2"/>
  </bookViews>
  <sheets>
    <sheet name="Д" sheetId="8" r:id="rId1"/>
    <sheet name="ДС" sheetId="9" r:id="rId2"/>
    <sheet name="ОМ" sheetId="3" r:id="rId3"/>
  </sheets>
  <calcPr calcId="124519"/>
</workbook>
</file>

<file path=xl/calcChain.xml><?xml version="1.0" encoding="utf-8"?>
<calcChain xmlns="http://schemas.openxmlformats.org/spreadsheetml/2006/main">
  <c r="G18" i="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E27"/>
  <c r="G27" s="1"/>
  <c r="H27" s="1"/>
  <c r="G28"/>
  <c r="H28" s="1"/>
  <c r="G31"/>
  <c r="H31" s="1"/>
  <c r="G40"/>
  <c r="H40" s="1"/>
  <c r="G41"/>
  <c r="H41" s="1"/>
  <c r="G42"/>
  <c r="H42" s="1"/>
  <c r="G43"/>
  <c r="H43" s="1"/>
  <c r="E27" i="9" l="1"/>
  <c r="E9"/>
  <c r="E34" i="3" l="1"/>
  <c r="G32" i="9"/>
  <c r="H32" s="1"/>
  <c r="G17" i="8"/>
  <c r="H17" s="1"/>
  <c r="G13"/>
  <c r="H13" s="1"/>
  <c r="G31" i="9" l="1"/>
  <c r="H31" s="1"/>
  <c r="G25" l="1"/>
  <c r="H25" s="1"/>
  <c r="G26"/>
  <c r="H26" s="1"/>
  <c r="G34"/>
  <c r="H34" s="1"/>
  <c r="G17" i="3"/>
  <c r="H17" s="1"/>
  <c r="G18"/>
  <c r="H18" s="1"/>
  <c r="G6"/>
  <c r="H6" s="1"/>
  <c r="G36" i="8"/>
  <c r="H36" s="1"/>
  <c r="G37"/>
  <c r="H37" s="1"/>
  <c r="G33"/>
  <c r="H33" s="1"/>
  <c r="G34"/>
  <c r="H34" s="1"/>
  <c r="G22" i="3"/>
  <c r="H22" s="1"/>
  <c r="G30"/>
  <c r="H30" s="1"/>
  <c r="G15" i="8"/>
  <c r="H15" s="1"/>
  <c r="G16"/>
  <c r="H16" s="1"/>
  <c r="G14" i="9"/>
  <c r="H14" s="1"/>
  <c r="G8"/>
  <c r="H8" s="1"/>
  <c r="G6"/>
  <c r="H6" s="1"/>
  <c r="G11"/>
  <c r="H11" s="1"/>
  <c r="G24" i="3"/>
  <c r="H24" s="1"/>
  <c r="G21"/>
  <c r="H21" s="1"/>
  <c r="G20"/>
  <c r="H20" s="1"/>
  <c r="G18" i="9"/>
  <c r="H18" s="1"/>
  <c r="G19"/>
  <c r="H19" s="1"/>
  <c r="G17"/>
  <c r="H17" s="1"/>
  <c r="G33" i="3" l="1"/>
  <c r="H33" s="1"/>
  <c r="G34"/>
  <c r="H34" s="1"/>
  <c r="G16" i="9"/>
  <c r="H16" s="1"/>
  <c r="G26" i="3"/>
  <c r="H26" s="1"/>
  <c r="G12" i="9"/>
  <c r="H12" s="1"/>
  <c r="G9"/>
  <c r="H9" s="1"/>
  <c r="G7"/>
  <c r="H7" s="1"/>
  <c r="G10"/>
  <c r="H10" s="1"/>
  <c r="G13"/>
  <c r="H13" s="1"/>
  <c r="G20"/>
  <c r="H20" s="1"/>
  <c r="G8" i="8"/>
  <c r="H8" s="1"/>
  <c r="G16" i="3"/>
  <c r="H16" s="1"/>
  <c r="G11" i="8"/>
  <c r="H11" s="1"/>
  <c r="G35" i="3"/>
  <c r="H35" s="1"/>
  <c r="G23"/>
  <c r="H23" s="1"/>
  <c r="G29"/>
  <c r="H29" s="1"/>
  <c r="G10"/>
  <c r="H10" s="1"/>
  <c r="G12" i="8"/>
  <c r="H12" s="1"/>
  <c r="G30" i="9"/>
  <c r="H30" s="1"/>
  <c r="G7" i="8"/>
  <c r="H7" s="1"/>
  <c r="G6"/>
  <c r="H6" s="1"/>
  <c r="G10"/>
  <c r="H10" s="1"/>
  <c r="G14"/>
  <c r="H14" s="1"/>
  <c r="G9"/>
  <c r="H9" s="1"/>
  <c r="G28" i="3"/>
  <c r="H28" s="1"/>
  <c r="G28" i="9"/>
  <c r="H28" s="1"/>
  <c r="G27" i="3"/>
  <c r="H27" s="1"/>
  <c r="G11"/>
  <c r="H11" s="1"/>
  <c r="G32"/>
  <c r="H32" s="1"/>
  <c r="G24" i="9"/>
  <c r="H24" s="1"/>
  <c r="G27"/>
  <c r="H27" s="1"/>
  <c r="G29"/>
  <c r="H29" s="1"/>
  <c r="G33"/>
  <c r="H33" s="1"/>
  <c r="G39" i="8"/>
  <c r="H39" s="1"/>
  <c r="G35"/>
  <c r="H35" s="1"/>
  <c r="G30"/>
  <c r="H30" s="1"/>
  <c r="G38"/>
  <c r="H38" s="1"/>
  <c r="G12" i="3"/>
  <c r="H12" s="1"/>
  <c r="G8"/>
  <c r="H8" s="1"/>
  <c r="G14"/>
  <c r="H14" s="1"/>
  <c r="G9"/>
  <c r="H9" s="1"/>
  <c r="G15"/>
  <c r="H15" s="1"/>
  <c r="G13"/>
  <c r="H13" s="1"/>
  <c r="G7"/>
  <c r="H7" s="1"/>
  <c r="G25"/>
  <c r="H25" s="1"/>
</calcChain>
</file>

<file path=xl/sharedStrings.xml><?xml version="1.0" encoding="utf-8"?>
<sst xmlns="http://schemas.openxmlformats.org/spreadsheetml/2006/main" count="297" uniqueCount="207">
  <si>
    <t>РЕЙТИНГ</t>
  </si>
  <si>
    <t>сума</t>
  </si>
  <si>
    <t>сер.бал</t>
  </si>
  <si>
    <t>П.І.П.</t>
  </si>
  <si>
    <t>сер.бал
вкладиша</t>
  </si>
  <si>
    <t>композиція</t>
  </si>
  <si>
    <t>іноземна</t>
  </si>
  <si>
    <t>ОМ</t>
  </si>
  <si>
    <t>Мистецтвознавство, графічні практики</t>
  </si>
  <si>
    <t>Кафедри</t>
  </si>
  <si>
    <t>Станковий живопис</t>
  </si>
  <si>
    <t>Іноваційний дизайн</t>
  </si>
  <si>
    <t>Дизайн-інженерінг</t>
  </si>
  <si>
    <t>Дизайн візуальних комунікацій</t>
  </si>
  <si>
    <t>Дизайн Середовища</t>
  </si>
  <si>
    <t>Дизайн</t>
  </si>
  <si>
    <t>мж</t>
  </si>
  <si>
    <t>Дизайн архітектурно-ландшафтного середовища</t>
  </si>
  <si>
    <t>Концептуальній дизайн</t>
  </si>
  <si>
    <t>ДТО</t>
  </si>
  <si>
    <t>художньо-педагогічна  терапія</t>
  </si>
  <si>
    <t>гд</t>
  </si>
  <si>
    <t>шифр</t>
  </si>
  <si>
    <t>ДАЛС</t>
  </si>
  <si>
    <t>1ДАЛС</t>
  </si>
  <si>
    <t>Чучин Аліна Вадимівна</t>
  </si>
  <si>
    <t>1РЕТМ</t>
  </si>
  <si>
    <t>Кузьменко Ігор Михалович</t>
  </si>
  <si>
    <t>1СМС</t>
  </si>
  <si>
    <t>Мамедов Ельвін Рагіл огли</t>
  </si>
  <si>
    <t>1 ГР</t>
  </si>
  <si>
    <t>Савчук Владислав Олегович</t>
  </si>
  <si>
    <t>2РЕТМ</t>
  </si>
  <si>
    <t>Беспутна Анна Олександрівна</t>
  </si>
  <si>
    <t>Круглова Олеся Сергіївна</t>
  </si>
  <si>
    <t>3РЕТМ</t>
  </si>
  <si>
    <t>2М</t>
  </si>
  <si>
    <t>Жосул Валерія Ігорівна</t>
  </si>
  <si>
    <t>3М</t>
  </si>
  <si>
    <t>Решетова Маргарита Андріївна</t>
  </si>
  <si>
    <t>1МД</t>
  </si>
  <si>
    <t>1ДІ</t>
  </si>
  <si>
    <t>Іванова Наталія Миколаївна</t>
  </si>
  <si>
    <t>1ХПТ</t>
  </si>
  <si>
    <t>Завершинський Валерій Валерійович</t>
  </si>
  <si>
    <t>Кудрічевська Анастасія Олексіївна</t>
  </si>
  <si>
    <t>3ГР</t>
  </si>
  <si>
    <t xml:space="preserve">1СЖ             </t>
  </si>
  <si>
    <t xml:space="preserve"> Нестеренко  Андрій Олександрович</t>
  </si>
  <si>
    <t>4РЕТМ</t>
  </si>
  <si>
    <t>Соколова Дарина Костянтинівна</t>
  </si>
  <si>
    <t>Смірнова Селіна Дмитрівна</t>
  </si>
  <si>
    <t>2ХПТ</t>
  </si>
  <si>
    <t>2СМС</t>
  </si>
  <si>
    <t>Юдін Владислав Андрійович</t>
  </si>
  <si>
    <t>4ГР</t>
  </si>
  <si>
    <t>Лапін Єгор Володимирович</t>
  </si>
  <si>
    <t>Саєнко Євгенія Олександрівна</t>
  </si>
  <si>
    <t>1МЖ</t>
  </si>
  <si>
    <t>2ДАЛС</t>
  </si>
  <si>
    <t>Борівська Анастасія Дмитрівна</t>
  </si>
  <si>
    <t>3ДАЛС</t>
  </si>
  <si>
    <t>Щепакіна Анна Андріївна</t>
  </si>
  <si>
    <t>2МД</t>
  </si>
  <si>
    <t>Рабко Анастасія Віталіївна</t>
  </si>
  <si>
    <t>Гончарова Наталія Миколаївна</t>
  </si>
  <si>
    <t>1ГД</t>
  </si>
  <si>
    <t>Гніп Валерія Сергіївна</t>
  </si>
  <si>
    <t>1ІД</t>
  </si>
  <si>
    <t>Деменіна Діана Ігорівна</t>
  </si>
  <si>
    <t>Кабакова Катерина Миколаївна</t>
  </si>
  <si>
    <t>5РЕТМ</t>
  </si>
  <si>
    <t>4ДАЛС</t>
  </si>
  <si>
    <t>Ушкало Єлизавета Денисівна</t>
  </si>
  <si>
    <t>2ГД</t>
  </si>
  <si>
    <t>Філіпенко Анастасія Павлівна</t>
  </si>
  <si>
    <t>3ГД</t>
  </si>
  <si>
    <t>Новікова Софія Сергіївна</t>
  </si>
  <si>
    <t>3ХПТ</t>
  </si>
  <si>
    <t>Нуднова Ярослава Вікторівна</t>
  </si>
  <si>
    <t>6РЕТМ</t>
  </si>
  <si>
    <t>Бєланова Юлія Миколаївна</t>
  </si>
  <si>
    <t>1ДТО</t>
  </si>
  <si>
    <t>Янушевський Олег Ігорович</t>
  </si>
  <si>
    <t>5 ГР</t>
  </si>
  <si>
    <t>Томенко Діана Борисівна</t>
  </si>
  <si>
    <t>4ГД</t>
  </si>
  <si>
    <t>2ДТО</t>
  </si>
  <si>
    <t>Рикун Діана Олександрівна</t>
  </si>
  <si>
    <t>Кузнєцова Поліна Олегівна</t>
  </si>
  <si>
    <t>4ХПТ</t>
  </si>
  <si>
    <t>Коростиченко Поліна Сергіївна</t>
  </si>
  <si>
    <t>3ДТО</t>
  </si>
  <si>
    <t>Личко Луіза Сергіївна</t>
  </si>
  <si>
    <t>5ГД</t>
  </si>
  <si>
    <t>4ДТО</t>
  </si>
  <si>
    <t>Байдужа Ірина Олексіївна</t>
  </si>
  <si>
    <t>2ІД</t>
  </si>
  <si>
    <t>Грабар Анна Володимирівна</t>
  </si>
  <si>
    <t>3ІД</t>
  </si>
  <si>
    <t>Гончарук Антон Сергійович</t>
  </si>
  <si>
    <t>4ІД</t>
  </si>
  <si>
    <t>Фоменко Ірина Романівна</t>
  </si>
  <si>
    <t>5ДАЛС</t>
  </si>
  <si>
    <t>Муха Аліна Анатоліївна</t>
  </si>
  <si>
    <t>5ІД</t>
  </si>
  <si>
    <t>Хохлова Юлія Сергіївна</t>
  </si>
  <si>
    <t>смс</t>
  </si>
  <si>
    <t>Ворона Богдан Юрійович</t>
  </si>
  <si>
    <t>3МД</t>
  </si>
  <si>
    <t>6ДАЛС</t>
  </si>
  <si>
    <t>Рильцева Ганна Анатоліївна</t>
  </si>
  <si>
    <t>Леонец Ярослав Валерійович</t>
  </si>
  <si>
    <t>2СЖ</t>
  </si>
  <si>
    <t>Дубровська-Айрапетян 
Олександра Сергіївна</t>
  </si>
  <si>
    <t>3СЖ</t>
  </si>
  <si>
    <t>Гусакова Марія Сергіївна</t>
  </si>
  <si>
    <t>6ГР</t>
  </si>
  <si>
    <t>Кондратенко Артем Олександрович</t>
  </si>
  <si>
    <t>7ГР</t>
  </si>
  <si>
    <t>Куринна Катерина Романівна</t>
  </si>
  <si>
    <t>6ІД</t>
  </si>
  <si>
    <t>Безуглий Артем Сергійович</t>
  </si>
  <si>
    <t>7ІД</t>
  </si>
  <si>
    <t>Шевченко Кирило Сергійович</t>
  </si>
  <si>
    <t>Полонська Аліна Володимирівна</t>
  </si>
  <si>
    <t>8ІД</t>
  </si>
  <si>
    <t>Лебедєв Анатолій Сергійович</t>
  </si>
  <si>
    <t>8ГР</t>
  </si>
  <si>
    <t>2МЖ</t>
  </si>
  <si>
    <t>Капустін Пилип Русланович</t>
  </si>
  <si>
    <t>8ДАЛС</t>
  </si>
  <si>
    <t>Хайнус Анастасія Стефанівна</t>
  </si>
  <si>
    <t>Горбунова Валерія Євгенівна</t>
  </si>
  <si>
    <t>9ІД</t>
  </si>
  <si>
    <t>Печерська Інна Андріївна</t>
  </si>
  <si>
    <t>4МД</t>
  </si>
  <si>
    <t>10ІД</t>
  </si>
  <si>
    <t>Гребенюк Юлія Олександрівна</t>
  </si>
  <si>
    <t>3МЖ</t>
  </si>
  <si>
    <t>Прокоф'єва Анастасія Олександрівна</t>
  </si>
  <si>
    <t>Ільїна Ніколь Євгенівна</t>
  </si>
  <si>
    <t>4МЖ</t>
  </si>
  <si>
    <t>Третяк Владислав Ігорович</t>
  </si>
  <si>
    <t>5МЖ</t>
  </si>
  <si>
    <t>1ДМ</t>
  </si>
  <si>
    <t>Моргун Олександра Віталіївна</t>
  </si>
  <si>
    <t>5ХПТ</t>
  </si>
  <si>
    <t>Водолазська Поліна Юріївна</t>
  </si>
  <si>
    <t>9ГР</t>
  </si>
  <si>
    <t>Сахаудінова Олександра Анатоліївна</t>
  </si>
  <si>
    <t>5ДТО</t>
  </si>
  <si>
    <t>6ДТО</t>
  </si>
  <si>
    <t>Лавриненко Карина Дмитрівна</t>
  </si>
  <si>
    <t>2ДМ</t>
  </si>
  <si>
    <t>Дондонов Василь Дмитрович</t>
  </si>
  <si>
    <t>Кінкладзе Кристина Роїнівна</t>
  </si>
  <si>
    <t>6ГД</t>
  </si>
  <si>
    <t>Телешева Наталія Костянтинівна</t>
  </si>
  <si>
    <t>5МД</t>
  </si>
  <si>
    <t>Смаглюк Юлія Вадимівна</t>
  </si>
  <si>
    <t>9ДАЛС</t>
  </si>
  <si>
    <t>7ГД</t>
  </si>
  <si>
    <t>Колеснікова Ганна Володимирівна</t>
  </si>
  <si>
    <t>8ГД</t>
  </si>
  <si>
    <t>Ройко Вікторія Сергіївна</t>
  </si>
  <si>
    <t>Маленкова Владлена Олегівна</t>
  </si>
  <si>
    <t>6МД</t>
  </si>
  <si>
    <t>7МД</t>
  </si>
  <si>
    <t>Вакуленко Марія Станіславівна</t>
  </si>
  <si>
    <t>Мамутова Веліде Меметівна</t>
  </si>
  <si>
    <t>8МД</t>
  </si>
  <si>
    <t>9ГД</t>
  </si>
  <si>
    <t>Коротков Артем Васильович</t>
  </si>
  <si>
    <t>10ГД</t>
  </si>
  <si>
    <t>Мацюта Ксенія Юріївна</t>
  </si>
  <si>
    <t>5М</t>
  </si>
  <si>
    <t>Мануйленко Марія Петрівна</t>
  </si>
  <si>
    <t>Ісадченко Владислав Сергійович</t>
  </si>
  <si>
    <t>9МД</t>
  </si>
  <si>
    <t>11ГД</t>
  </si>
  <si>
    <t>Калинюк Анастасія Павлівна</t>
  </si>
  <si>
    <t>1ДзІ</t>
  </si>
  <si>
    <t>10ДАЛС</t>
  </si>
  <si>
    <t>Деменко Наталія Ігорівна</t>
  </si>
  <si>
    <t>12ГД</t>
  </si>
  <si>
    <t>Семчук Анастасія Сергіївна</t>
  </si>
  <si>
    <t>Сальнікова Ольга Сергіївна</t>
  </si>
  <si>
    <t>5СЖ</t>
  </si>
  <si>
    <t>13ГД</t>
  </si>
  <si>
    <t>Шаповал Поліна Володимирівна</t>
  </si>
  <si>
    <t>11ІД</t>
  </si>
  <si>
    <t>Дворова Дар'я Євгеніївна</t>
  </si>
  <si>
    <t>14 ГД</t>
  </si>
  <si>
    <t>Долуда Анастасія Костянтинівна</t>
  </si>
  <si>
    <t>2ДІ</t>
  </si>
  <si>
    <t>2ДзІ</t>
  </si>
  <si>
    <t>Лукінова Іріна Сергіївна</t>
  </si>
  <si>
    <t>мд</t>
  </si>
  <si>
    <t>ДзІ</t>
  </si>
  <si>
    <t>ІД</t>
  </si>
  <si>
    <t>рсмж</t>
  </si>
  <si>
    <t>м</t>
  </si>
  <si>
    <t>граф</t>
  </si>
  <si>
    <t xml:space="preserve"> </t>
  </si>
  <si>
    <t>бюджет</t>
  </si>
  <si>
    <t>Реставрація візуальні практики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</si>
</sst>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indexed="55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i/>
      <sz val="14"/>
      <color indexed="55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 Cyr"/>
      <family val="1"/>
      <charset val="204"/>
    </font>
    <font>
      <i/>
      <sz val="14"/>
      <color indexed="55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4"/>
      <color theme="1"/>
      <name val="Times New Roman Cyr"/>
      <family val="1"/>
      <charset val="204"/>
    </font>
    <font>
      <b/>
      <i/>
      <sz val="14"/>
      <color indexed="55"/>
      <name val="Times New Roman Cyr"/>
      <family val="1"/>
      <charset val="204"/>
    </font>
    <font>
      <b/>
      <sz val="14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indexed="55"/>
      <name val="Times New Roman"/>
      <family val="1"/>
      <charset val="204"/>
    </font>
    <font>
      <sz val="14"/>
      <color indexed="55"/>
      <name val="Times New Roman"/>
      <family val="1"/>
      <charset val="204"/>
    </font>
    <font>
      <b/>
      <sz val="14"/>
      <color theme="1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12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0" borderId="0" xfId="0" applyFont="1"/>
    <xf numFmtId="0" fontId="4" fillId="0" borderId="0" xfId="1" applyFont="1"/>
    <xf numFmtId="0" fontId="7" fillId="0" borderId="0" xfId="1" applyFont="1" applyAlignment="1">
      <alignment horizontal="center"/>
    </xf>
    <xf numFmtId="2" fontId="2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" fillId="2" borderId="1" xfId="0" applyFont="1" applyFill="1" applyBorder="1"/>
    <xf numFmtId="2" fontId="2" fillId="3" borderId="1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0" borderId="0" xfId="0" applyFill="1" applyBorder="1"/>
    <xf numFmtId="2" fontId="7" fillId="0" borderId="7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1" fillId="0" borderId="0" xfId="0" applyFont="1" applyFill="1" applyBorder="1"/>
    <xf numFmtId="2" fontId="7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1" xfId="0" applyFont="1" applyFill="1" applyBorder="1" applyAlignment="1">
      <alignment horizontal="center"/>
    </xf>
    <xf numFmtId="0" fontId="8" fillId="0" borderId="1" xfId="0" applyFont="1" applyBorder="1"/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8" fillId="2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8" fillId="2" borderId="17" xfId="0" applyFont="1" applyFill="1" applyBorder="1"/>
    <xf numFmtId="0" fontId="8" fillId="2" borderId="3" xfId="0" applyFont="1" applyFill="1" applyBorder="1"/>
    <xf numFmtId="0" fontId="8" fillId="2" borderId="4" xfId="0" applyFont="1" applyFill="1" applyBorder="1" applyAlignment="1">
      <alignment horizontal="center"/>
    </xf>
    <xf numFmtId="2" fontId="18" fillId="2" borderId="7" xfId="0" applyNumberFormat="1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2" fillId="0" borderId="18" xfId="0" applyFont="1" applyFill="1" applyBorder="1" applyAlignment="1">
      <alignment vertical="justify" wrapText="1"/>
    </xf>
    <xf numFmtId="0" fontId="2" fillId="0" borderId="19" xfId="0" applyFont="1" applyFill="1" applyBorder="1" applyAlignment="1">
      <alignment vertical="justify" wrapText="1"/>
    </xf>
    <xf numFmtId="0" fontId="14" fillId="0" borderId="1" xfId="0" applyFont="1" applyFill="1" applyBorder="1"/>
    <xf numFmtId="0" fontId="2" fillId="0" borderId="1" xfId="0" applyFont="1" applyFill="1" applyBorder="1" applyAlignment="1">
      <alignment vertical="justify" wrapText="1"/>
    </xf>
    <xf numFmtId="0" fontId="8" fillId="2" borderId="22" xfId="0" applyFont="1" applyFill="1" applyBorder="1"/>
    <xf numFmtId="0" fontId="8" fillId="4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2" fontId="8" fillId="0" borderId="1" xfId="0" applyNumberFormat="1" applyFont="1" applyBorder="1" applyAlignment="1">
      <alignment horizontal="left" vertical="center"/>
    </xf>
    <xf numFmtId="2" fontId="13" fillId="0" borderId="1" xfId="0" applyNumberFormat="1" applyFont="1" applyFill="1" applyBorder="1" applyAlignment="1">
      <alignment horizontal="left" vertical="justify"/>
    </xf>
    <xf numFmtId="2" fontId="14" fillId="0" borderId="1" xfId="0" applyNumberFormat="1" applyFont="1" applyBorder="1" applyAlignment="1">
      <alignment horizontal="left" vertical="center"/>
    </xf>
    <xf numFmtId="2" fontId="8" fillId="0" borderId="1" xfId="0" applyNumberFormat="1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/>
    </xf>
    <xf numFmtId="2" fontId="14" fillId="0" borderId="1" xfId="0" applyNumberFormat="1" applyFont="1" applyFill="1" applyBorder="1" applyAlignment="1">
      <alignment horizontal="left"/>
    </xf>
    <xf numFmtId="2" fontId="14" fillId="2" borderId="1" xfId="0" applyNumberFormat="1" applyFont="1" applyFill="1" applyBorder="1" applyAlignment="1">
      <alignment horizontal="left"/>
    </xf>
    <xf numFmtId="2" fontId="14" fillId="0" borderId="1" xfId="0" applyNumberFormat="1" applyFont="1" applyBorder="1" applyAlignment="1">
      <alignment horizontal="left"/>
    </xf>
    <xf numFmtId="2" fontId="8" fillId="2" borderId="1" xfId="0" applyNumberFormat="1" applyFont="1" applyFill="1" applyBorder="1" applyAlignment="1">
      <alignment horizontal="left"/>
    </xf>
    <xf numFmtId="2" fontId="3" fillId="2" borderId="7" xfId="0" applyNumberFormat="1" applyFont="1" applyFill="1" applyBorder="1" applyAlignment="1">
      <alignment horizontal="left"/>
    </xf>
    <xf numFmtId="2" fontId="20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/>
    </xf>
    <xf numFmtId="2" fontId="14" fillId="2" borderId="1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/>
    </xf>
    <xf numFmtId="0" fontId="2" fillId="2" borderId="1" xfId="1" applyFont="1" applyFill="1" applyBorder="1" applyAlignment="1">
      <alignment vertical="center" wrapText="1"/>
    </xf>
    <xf numFmtId="0" fontId="19" fillId="2" borderId="21" xfId="0" applyFont="1" applyFill="1" applyBorder="1" applyAlignment="1">
      <alignment horizontal="left"/>
    </xf>
    <xf numFmtId="0" fontId="8" fillId="2" borderId="3" xfId="0" applyFont="1" applyFill="1" applyBorder="1" applyAlignment="1"/>
    <xf numFmtId="0" fontId="11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1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horizontal="left"/>
    </xf>
    <xf numFmtId="0" fontId="14" fillId="2" borderId="1" xfId="0" applyFont="1" applyFill="1" applyBorder="1" applyAlignment="1">
      <alignment wrapText="1"/>
    </xf>
    <xf numFmtId="2" fontId="2" fillId="2" borderId="7" xfId="0" applyNumberFormat="1" applyFont="1" applyFill="1" applyBorder="1" applyAlignment="1">
      <alignment horizontal="left"/>
    </xf>
    <xf numFmtId="2" fontId="8" fillId="0" borderId="4" xfId="0" applyNumberFormat="1" applyFont="1" applyFill="1" applyBorder="1" applyAlignment="1">
      <alignment horizontal="left" vertical="center"/>
    </xf>
    <xf numFmtId="2" fontId="22" fillId="0" borderId="1" xfId="0" applyNumberFormat="1" applyFont="1" applyBorder="1" applyAlignment="1">
      <alignment horizontal="left" vertical="center"/>
    </xf>
    <xf numFmtId="2" fontId="23" fillId="0" borderId="1" xfId="0" applyNumberFormat="1" applyFont="1" applyFill="1" applyBorder="1" applyAlignment="1">
      <alignment horizontal="left" vertical="justify"/>
    </xf>
    <xf numFmtId="2" fontId="2" fillId="2" borderId="4" xfId="0" applyNumberFormat="1" applyFont="1" applyFill="1" applyBorder="1" applyAlignment="1">
      <alignment horizontal="left" vertical="justify"/>
    </xf>
    <xf numFmtId="2" fontId="2" fillId="0" borderId="4" xfId="0" applyNumberFormat="1" applyFont="1" applyFill="1" applyBorder="1" applyAlignment="1">
      <alignment horizontal="left" vertical="justify"/>
    </xf>
    <xf numFmtId="0" fontId="8" fillId="0" borderId="1" xfId="0" applyFont="1" applyFill="1" applyBorder="1" applyAlignment="1">
      <alignment horizontal="left"/>
    </xf>
    <xf numFmtId="2" fontId="18" fillId="2" borderId="1" xfId="0" applyNumberFormat="1" applyFont="1" applyFill="1" applyBorder="1" applyAlignment="1">
      <alignment horizontal="left"/>
    </xf>
    <xf numFmtId="0" fontId="25" fillId="0" borderId="0" xfId="0" applyFont="1"/>
    <xf numFmtId="0" fontId="10" fillId="0" borderId="0" xfId="0" applyFont="1"/>
    <xf numFmtId="2" fontId="18" fillId="2" borderId="1" xfId="0" applyNumberFormat="1" applyFont="1" applyFill="1" applyBorder="1" applyAlignment="1">
      <alignment horizontal="left" vertical="justify"/>
    </xf>
    <xf numFmtId="0" fontId="13" fillId="2" borderId="1" xfId="0" applyFont="1" applyFill="1" applyBorder="1" applyAlignment="1">
      <alignment vertical="justify" wrapText="1"/>
    </xf>
    <xf numFmtId="0" fontId="22" fillId="2" borderId="1" xfId="0" applyFont="1" applyFill="1" applyBorder="1"/>
    <xf numFmtId="2" fontId="2" fillId="2" borderId="1" xfId="0" applyNumberFormat="1" applyFont="1" applyFill="1" applyBorder="1" applyAlignment="1">
      <alignment horizontal="left" vertical="justify"/>
    </xf>
    <xf numFmtId="2" fontId="7" fillId="0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vertical="justify" wrapText="1"/>
    </xf>
    <xf numFmtId="2" fontId="14" fillId="0" borderId="1" xfId="0" applyNumberFormat="1" applyFont="1" applyFill="1" applyBorder="1" applyAlignment="1">
      <alignment horizontal="left" vertical="center"/>
    </xf>
    <xf numFmtId="2" fontId="8" fillId="0" borderId="1" xfId="0" applyNumberFormat="1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justify"/>
    </xf>
    <xf numFmtId="2" fontId="20" fillId="0" borderId="1" xfId="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left" wrapText="1"/>
    </xf>
    <xf numFmtId="2" fontId="22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2" fontId="18" fillId="2" borderId="1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2" fontId="8" fillId="2" borderId="4" xfId="0" applyNumberFormat="1" applyFont="1" applyFill="1" applyBorder="1" applyAlignment="1">
      <alignment horizontal="left"/>
    </xf>
    <xf numFmtId="0" fontId="19" fillId="2" borderId="23" xfId="0" applyFont="1" applyFill="1" applyBorder="1" applyAlignment="1">
      <alignment horizontal="center"/>
    </xf>
    <xf numFmtId="0" fontId="19" fillId="2" borderId="18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left" vertical="justify"/>
    </xf>
    <xf numFmtId="0" fontId="1" fillId="6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19" fillId="6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8" fillId="0" borderId="7" xfId="0" applyFont="1" applyFill="1" applyBorder="1"/>
    <xf numFmtId="0" fontId="8" fillId="2" borderId="7" xfId="0" applyFont="1" applyFill="1" applyBorder="1" applyAlignment="1">
      <alignment wrapText="1"/>
    </xf>
    <xf numFmtId="0" fontId="8" fillId="6" borderId="1" xfId="0" applyFont="1" applyFill="1" applyBorder="1" applyAlignment="1"/>
    <xf numFmtId="2" fontId="21" fillId="0" borderId="1" xfId="0" applyNumberFormat="1" applyFont="1" applyFill="1" applyBorder="1" applyAlignment="1">
      <alignment horizontal="center"/>
    </xf>
    <xf numFmtId="2" fontId="18" fillId="2" borderId="7" xfId="0" applyNumberFormat="1" applyFont="1" applyFill="1" applyBorder="1" applyAlignment="1">
      <alignment horizontal="left"/>
    </xf>
    <xf numFmtId="2" fontId="16" fillId="0" borderId="1" xfId="0" applyNumberFormat="1" applyFont="1" applyFill="1" applyBorder="1" applyAlignment="1">
      <alignment horizontal="left" vertical="justify"/>
    </xf>
    <xf numFmtId="2" fontId="2" fillId="0" borderId="1" xfId="0" applyNumberFormat="1" applyFont="1" applyFill="1" applyBorder="1" applyAlignment="1">
      <alignment horizontal="left"/>
    </xf>
    <xf numFmtId="0" fontId="8" fillId="6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7" borderId="1" xfId="0" applyFont="1" applyFill="1" applyBorder="1" applyAlignment="1"/>
    <xf numFmtId="0" fontId="8" fillId="7" borderId="1" xfId="0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8" fillId="2" borderId="17" xfId="0" applyFont="1" applyFill="1" applyBorder="1" applyAlignment="1">
      <alignment horizontal="left"/>
    </xf>
    <xf numFmtId="0" fontId="2" fillId="0" borderId="7" xfId="0" applyFont="1" applyFill="1" applyBorder="1" applyAlignment="1">
      <alignment vertical="justify" wrapText="1"/>
    </xf>
    <xf numFmtId="2" fontId="18" fillId="2" borderId="11" xfId="0" applyNumberFormat="1" applyFont="1" applyFill="1" applyBorder="1" applyAlignment="1">
      <alignment horizontal="left" vertical="justify"/>
    </xf>
    <xf numFmtId="0" fontId="8" fillId="2" borderId="2" xfId="0" applyFont="1" applyFill="1" applyBorder="1" applyAlignment="1"/>
    <xf numFmtId="0" fontId="8" fillId="4" borderId="2" xfId="0" applyFont="1" applyFill="1" applyBorder="1" applyAlignment="1">
      <alignment vertical="center"/>
    </xf>
    <xf numFmtId="2" fontId="8" fillId="0" borderId="4" xfId="0" applyNumberFormat="1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2" fontId="8" fillId="0" borderId="9" xfId="0" applyNumberFormat="1" applyFont="1" applyBorder="1" applyAlignment="1">
      <alignment horizontal="left" vertical="center"/>
    </xf>
    <xf numFmtId="0" fontId="8" fillId="0" borderId="3" xfId="0" applyFont="1" applyFill="1" applyBorder="1"/>
    <xf numFmtId="0" fontId="8" fillId="0" borderId="4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2" fontId="14" fillId="0" borderId="9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2" fontId="13" fillId="0" borderId="2" xfId="0" applyNumberFormat="1" applyFont="1" applyFill="1" applyBorder="1" applyAlignment="1">
      <alignment horizontal="center"/>
    </xf>
    <xf numFmtId="0" fontId="8" fillId="2" borderId="28" xfId="0" applyFont="1" applyFill="1" applyBorder="1" applyAlignment="1">
      <alignment horizontal="left"/>
    </xf>
    <xf numFmtId="0" fontId="8" fillId="2" borderId="28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2" fontId="3" fillId="2" borderId="28" xfId="0" applyNumberFormat="1" applyFont="1" applyFill="1" applyBorder="1" applyAlignment="1">
      <alignment horizontal="center"/>
    </xf>
    <xf numFmtId="2" fontId="2" fillId="2" borderId="28" xfId="0" applyNumberFormat="1" applyFont="1" applyFill="1" applyBorder="1" applyAlignment="1">
      <alignment horizontal="center"/>
    </xf>
    <xf numFmtId="0" fontId="8" fillId="2" borderId="22" xfId="0" applyFont="1" applyFill="1" applyBorder="1" applyAlignment="1">
      <alignment horizontal="left"/>
    </xf>
    <xf numFmtId="0" fontId="8" fillId="2" borderId="7" xfId="0" applyFont="1" applyFill="1" applyBorder="1" applyAlignment="1"/>
    <xf numFmtId="2" fontId="24" fillId="0" borderId="7" xfId="0" applyNumberFormat="1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right" wrapText="1"/>
    </xf>
    <xf numFmtId="0" fontId="8" fillId="5" borderId="1" xfId="0" applyFont="1" applyFill="1" applyBorder="1"/>
    <xf numFmtId="2" fontId="8" fillId="5" borderId="1" xfId="0" applyNumberFormat="1" applyFont="1" applyFill="1" applyBorder="1" applyAlignment="1">
      <alignment horizontal="left" wrapText="1"/>
    </xf>
    <xf numFmtId="0" fontId="2" fillId="5" borderId="1" xfId="1" applyFont="1" applyFill="1" applyBorder="1" applyAlignment="1">
      <alignment horizontal="center" vertical="center" wrapText="1"/>
    </xf>
    <xf numFmtId="0" fontId="17" fillId="5" borderId="2" xfId="0" applyFont="1" applyFill="1" applyBorder="1"/>
    <xf numFmtId="0" fontId="8" fillId="5" borderId="15" xfId="0" applyFont="1" applyFill="1" applyBorder="1"/>
    <xf numFmtId="0" fontId="8" fillId="5" borderId="17" xfId="0" applyFont="1" applyFill="1" applyBorder="1"/>
    <xf numFmtId="0" fontId="8" fillId="5" borderId="27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5" borderId="17" xfId="0" applyFont="1" applyFill="1" applyBorder="1" applyAlignment="1">
      <alignment horizontal="left"/>
    </xf>
    <xf numFmtId="0" fontId="8" fillId="8" borderId="3" xfId="0" applyFont="1" applyFill="1" applyBorder="1" applyAlignment="1">
      <alignment horizontal="center"/>
    </xf>
    <xf numFmtId="0" fontId="8" fillId="8" borderId="25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8" fillId="8" borderId="21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2" fontId="2" fillId="3" borderId="3" xfId="1" applyNumberFormat="1" applyFont="1" applyFill="1" applyBorder="1" applyAlignment="1">
      <alignment horizontal="center" vertical="center"/>
    </xf>
    <xf numFmtId="2" fontId="2" fillId="3" borderId="4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8" borderId="5" xfId="1" applyFont="1" applyFill="1" applyBorder="1" applyAlignment="1">
      <alignment horizontal="center" vertical="center" wrapText="1"/>
    </xf>
    <xf numFmtId="0" fontId="2" fillId="8" borderId="14" xfId="1" applyFont="1" applyFill="1" applyBorder="1" applyAlignment="1">
      <alignment horizontal="center" vertical="center" wrapText="1"/>
    </xf>
    <xf numFmtId="0" fontId="2" fillId="8" borderId="9" xfId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0" fontId="2" fillId="3" borderId="5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 wrapText="1"/>
    </xf>
    <xf numFmtId="2" fontId="2" fillId="3" borderId="2" xfId="1" applyNumberFormat="1" applyFont="1" applyFill="1" applyBorder="1" applyAlignment="1">
      <alignment horizontal="center" vertical="center" wrapText="1"/>
    </xf>
    <xf numFmtId="2" fontId="2" fillId="3" borderId="7" xfId="1" applyNumberFormat="1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/>
    </xf>
    <xf numFmtId="0" fontId="19" fillId="8" borderId="24" xfId="0" applyFont="1" applyFill="1" applyBorder="1" applyAlignment="1">
      <alignment horizontal="center"/>
    </xf>
    <xf numFmtId="0" fontId="19" fillId="8" borderId="20" xfId="0" applyFont="1" applyFill="1" applyBorder="1" applyAlignment="1">
      <alignment horizontal="center"/>
    </xf>
    <xf numFmtId="0" fontId="19" fillId="8" borderId="0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9" fillId="8" borderId="24" xfId="0" applyFont="1" applyFill="1" applyBorder="1" applyAlignment="1">
      <alignment horizontal="center"/>
    </xf>
    <xf numFmtId="0" fontId="9" fillId="8" borderId="20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0" fontId="9" fillId="8" borderId="12" xfId="0" applyFont="1" applyFill="1" applyBorder="1" applyAlignment="1">
      <alignment horizontal="center"/>
    </xf>
    <xf numFmtId="0" fontId="8" fillId="5" borderId="1" xfId="0" applyFont="1" applyFill="1" applyBorder="1" applyAlignment="1">
      <alignment wrapText="1"/>
    </xf>
    <xf numFmtId="0" fontId="8" fillId="5" borderId="2" xfId="0" applyFont="1" applyFill="1" applyBorder="1"/>
    <xf numFmtId="0" fontId="8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wrapText="1"/>
    </xf>
    <xf numFmtId="0" fontId="8" fillId="0" borderId="1" xfId="0" applyFont="1" applyFill="1" applyBorder="1" applyAlignment="1"/>
    <xf numFmtId="0" fontId="14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0" fontId="8" fillId="0" borderId="17" xfId="0" applyFont="1" applyFill="1" applyBorder="1"/>
    <xf numFmtId="0" fontId="8" fillId="0" borderId="17" xfId="0" applyFont="1" applyFill="1" applyBorder="1" applyAlignment="1">
      <alignment horizontal="left"/>
    </xf>
    <xf numFmtId="0" fontId="8" fillId="0" borderId="16" xfId="0" applyFont="1" applyFill="1" applyBorder="1" applyAlignment="1"/>
    <xf numFmtId="2" fontId="3" fillId="0" borderId="7" xfId="0" applyNumberFormat="1" applyFont="1" applyFill="1" applyBorder="1" applyAlignment="1">
      <alignment horizontal="center"/>
    </xf>
    <xf numFmtId="0" fontId="8" fillId="0" borderId="15" xfId="0" applyFont="1" applyFill="1" applyBorder="1" applyAlignment="1">
      <alignment horizontal="left"/>
    </xf>
    <xf numFmtId="0" fontId="8" fillId="0" borderId="16" xfId="0" applyFont="1" applyFill="1" applyBorder="1" applyAlignment="1">
      <alignment horizontal="left"/>
    </xf>
    <xf numFmtId="0" fontId="8" fillId="0" borderId="26" xfId="0" applyFont="1" applyFill="1" applyBorder="1"/>
    <xf numFmtId="2" fontId="3" fillId="0" borderId="16" xfId="0" applyNumberFormat="1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left"/>
    </xf>
    <xf numFmtId="2" fontId="3" fillId="0" borderId="7" xfId="0" applyNumberFormat="1" applyFont="1" applyFill="1" applyBorder="1" applyAlignment="1">
      <alignment horizontal="left"/>
    </xf>
    <xf numFmtId="2" fontId="2" fillId="0" borderId="7" xfId="0" applyNumberFormat="1" applyFont="1" applyFill="1" applyBorder="1" applyAlignment="1">
      <alignment horizontal="left"/>
    </xf>
    <xf numFmtId="0" fontId="8" fillId="0" borderId="28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5EBC1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3"/>
  <sheetViews>
    <sheetView topLeftCell="A28" workbookViewId="0">
      <selection activeCell="A29" sqref="A29:XFD30"/>
    </sheetView>
  </sheetViews>
  <sheetFormatPr defaultRowHeight="18.75" outlineLevelCol="1"/>
  <cols>
    <col min="1" max="1" width="5.28515625" customWidth="1"/>
    <col min="2" max="2" width="12.85546875" customWidth="1"/>
    <col min="3" max="3" width="49.42578125" customWidth="1"/>
    <col min="4" max="4" width="13.85546875" customWidth="1"/>
    <col min="5" max="5" width="15.42578125" style="3" customWidth="1" outlineLevel="1"/>
    <col min="6" max="6" width="16.42578125" style="3" customWidth="1" outlineLevel="1"/>
    <col min="7" max="7" width="10.7109375" style="3" customWidth="1" outlineLevel="1"/>
    <col min="8" max="8" width="14.140625" style="3" customWidth="1" outlineLevel="1"/>
    <col min="9" max="9" width="20.42578125" style="3" customWidth="1"/>
    <col min="10" max="26" width="5.7109375" style="3" customWidth="1"/>
  </cols>
  <sheetData>
    <row r="1" spans="1:26" ht="23.25">
      <c r="B1" s="86" t="s">
        <v>15</v>
      </c>
    </row>
    <row r="2" spans="1:26">
      <c r="B2" s="4"/>
      <c r="C2" s="171"/>
      <c r="D2" s="171"/>
      <c r="E2" s="4"/>
      <c r="F2" s="4"/>
      <c r="G2" s="5"/>
      <c r="H2" s="4"/>
    </row>
    <row r="3" spans="1:26" ht="29.25" customHeight="1">
      <c r="A3" s="172" t="s">
        <v>22</v>
      </c>
      <c r="B3" s="173"/>
      <c r="C3" s="176" t="s">
        <v>3</v>
      </c>
      <c r="D3" s="178" t="s">
        <v>4</v>
      </c>
      <c r="E3" s="179" t="s">
        <v>5</v>
      </c>
      <c r="F3" s="170" t="s">
        <v>6</v>
      </c>
      <c r="G3" s="164" t="s">
        <v>0</v>
      </c>
      <c r="H3" s="165"/>
      <c r="I3" s="166" t="s">
        <v>9</v>
      </c>
    </row>
    <row r="4" spans="1:26" ht="23.25" customHeight="1">
      <c r="A4" s="174"/>
      <c r="B4" s="175"/>
      <c r="C4" s="177"/>
      <c r="D4" s="170"/>
      <c r="E4" s="180"/>
      <c r="F4" s="170"/>
      <c r="G4" s="7" t="s">
        <v>1</v>
      </c>
      <c r="H4" s="11" t="s">
        <v>2</v>
      </c>
      <c r="I4" s="166"/>
    </row>
    <row r="5" spans="1:26" ht="19.5" customHeight="1">
      <c r="A5" s="167" t="s">
        <v>13</v>
      </c>
      <c r="B5" s="168"/>
      <c r="C5" s="168"/>
      <c r="D5" s="168"/>
      <c r="E5" s="168"/>
      <c r="F5" s="168"/>
      <c r="G5" s="168"/>
      <c r="H5" s="168"/>
      <c r="I5" s="169"/>
    </row>
    <row r="6" spans="1:26" s="24" customFormat="1" ht="19.5" customHeight="1">
      <c r="A6" s="152">
        <v>1</v>
      </c>
      <c r="B6" s="67" t="s">
        <v>193</v>
      </c>
      <c r="C6" s="193" t="s">
        <v>194</v>
      </c>
      <c r="D6" s="61">
        <v>90.89</v>
      </c>
      <c r="E6" s="38">
        <v>99</v>
      </c>
      <c r="F6" s="70">
        <v>97</v>
      </c>
      <c r="G6" s="36">
        <f t="shared" ref="G6:G28" si="0">D6+E6+F6</f>
        <v>286.89</v>
      </c>
      <c r="H6" s="37">
        <f t="shared" ref="H6:H28" si="1">G6/3</f>
        <v>95.63</v>
      </c>
      <c r="I6" s="198" t="s">
        <v>205</v>
      </c>
      <c r="J6" s="74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4" customFormat="1" ht="19.5" customHeight="1">
      <c r="A7" s="152">
        <v>2</v>
      </c>
      <c r="B7" s="67" t="s">
        <v>74</v>
      </c>
      <c r="C7" s="94" t="s">
        <v>75</v>
      </c>
      <c r="D7" s="54">
        <v>83.8</v>
      </c>
      <c r="E7" s="38">
        <v>99</v>
      </c>
      <c r="F7" s="70">
        <v>97</v>
      </c>
      <c r="G7" s="36">
        <f t="shared" si="0"/>
        <v>279.8</v>
      </c>
      <c r="H7" s="37">
        <f t="shared" si="1"/>
        <v>93.266666666666666</v>
      </c>
      <c r="I7" s="198" t="s">
        <v>205</v>
      </c>
      <c r="J7" s="74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s="24" customFormat="1" ht="19.5" customHeight="1">
      <c r="A8" s="152">
        <v>3</v>
      </c>
      <c r="B8" s="67" t="s">
        <v>157</v>
      </c>
      <c r="C8" s="194" t="s">
        <v>156</v>
      </c>
      <c r="D8" s="55">
        <v>88</v>
      </c>
      <c r="E8" s="38">
        <v>92</v>
      </c>
      <c r="F8" s="70">
        <v>87</v>
      </c>
      <c r="G8" s="36">
        <f t="shared" si="0"/>
        <v>267</v>
      </c>
      <c r="H8" s="37">
        <f t="shared" si="1"/>
        <v>89</v>
      </c>
      <c r="I8" s="198" t="s">
        <v>205</v>
      </c>
      <c r="J8" s="74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s="2" customFormat="1" ht="15.95" customHeight="1">
      <c r="A9" s="152">
        <v>4</v>
      </c>
      <c r="B9" s="52" t="s">
        <v>40</v>
      </c>
      <c r="C9" s="49" t="s">
        <v>39</v>
      </c>
      <c r="D9" s="55">
        <v>88.06</v>
      </c>
      <c r="E9" s="38">
        <v>90</v>
      </c>
      <c r="F9" s="70">
        <v>87</v>
      </c>
      <c r="G9" s="36">
        <f t="shared" si="0"/>
        <v>265.06</v>
      </c>
      <c r="H9" s="37">
        <f t="shared" si="1"/>
        <v>88.353333333333339</v>
      </c>
      <c r="I9" s="198" t="s">
        <v>205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2" customFormat="1" ht="15.95" customHeight="1">
      <c r="A10" s="152">
        <v>5</v>
      </c>
      <c r="B10" s="52" t="s">
        <v>63</v>
      </c>
      <c r="C10" s="196" t="s">
        <v>64</v>
      </c>
      <c r="D10" s="55">
        <v>89.08</v>
      </c>
      <c r="E10" s="38">
        <v>98</v>
      </c>
      <c r="F10" s="70">
        <v>77</v>
      </c>
      <c r="G10" s="36">
        <f t="shared" si="0"/>
        <v>264.08</v>
      </c>
      <c r="H10" s="37">
        <f t="shared" si="1"/>
        <v>88.026666666666657</v>
      </c>
      <c r="I10" s="198" t="s">
        <v>205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" customFormat="1" ht="15.95" customHeight="1">
      <c r="A11" s="152">
        <v>6</v>
      </c>
      <c r="B11" s="67" t="s">
        <v>66</v>
      </c>
      <c r="C11" s="194" t="s">
        <v>67</v>
      </c>
      <c r="D11" s="55">
        <v>90.28</v>
      </c>
      <c r="E11" s="38">
        <v>95</v>
      </c>
      <c r="F11" s="70">
        <v>72</v>
      </c>
      <c r="G11" s="36">
        <f t="shared" si="0"/>
        <v>257.27999999999997</v>
      </c>
      <c r="H11" s="37">
        <f t="shared" si="1"/>
        <v>85.759999999999991</v>
      </c>
      <c r="I11" s="198" t="s">
        <v>205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2" customFormat="1" ht="15.95" customHeight="1">
      <c r="A12" s="152">
        <v>7</v>
      </c>
      <c r="B12" s="67" t="s">
        <v>162</v>
      </c>
      <c r="C12" s="48" t="s">
        <v>163</v>
      </c>
      <c r="D12" s="95">
        <v>81.510000000000005</v>
      </c>
      <c r="E12" s="38">
        <v>95</v>
      </c>
      <c r="F12" s="70">
        <v>80</v>
      </c>
      <c r="G12" s="36">
        <f t="shared" si="0"/>
        <v>256.51</v>
      </c>
      <c r="H12" s="37">
        <f t="shared" si="1"/>
        <v>85.50333333333333</v>
      </c>
      <c r="I12" s="198" t="s">
        <v>205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" customFormat="1" ht="15.95" customHeight="1">
      <c r="A13" s="152">
        <v>8</v>
      </c>
      <c r="B13" s="67" t="s">
        <v>180</v>
      </c>
      <c r="C13" s="197" t="s">
        <v>181</v>
      </c>
      <c r="D13" s="100">
        <v>80.900000000000006</v>
      </c>
      <c r="E13" s="38">
        <v>98</v>
      </c>
      <c r="F13" s="70">
        <v>98</v>
      </c>
      <c r="G13" s="36">
        <f t="shared" si="0"/>
        <v>276.89999999999998</v>
      </c>
      <c r="H13" s="37">
        <f t="shared" si="1"/>
        <v>92.3</v>
      </c>
      <c r="I13" s="198" t="s">
        <v>205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" customFormat="1" ht="15.95" customHeight="1">
      <c r="A14" s="152">
        <v>9</v>
      </c>
      <c r="B14" s="67" t="s">
        <v>76</v>
      </c>
      <c r="C14" s="196" t="s">
        <v>77</v>
      </c>
      <c r="D14" s="65">
        <v>83.77</v>
      </c>
      <c r="E14" s="38">
        <v>90</v>
      </c>
      <c r="F14" s="70">
        <v>80</v>
      </c>
      <c r="G14" s="36">
        <f t="shared" si="0"/>
        <v>253.76999999999998</v>
      </c>
      <c r="H14" s="37">
        <f t="shared" si="1"/>
        <v>84.589999999999989</v>
      </c>
      <c r="I14" s="198" t="s">
        <v>205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2" customFormat="1" ht="15.95" customHeight="1">
      <c r="A15" s="152">
        <v>10</v>
      </c>
      <c r="B15" s="52" t="s">
        <v>168</v>
      </c>
      <c r="C15" s="22" t="s">
        <v>169</v>
      </c>
      <c r="D15" s="53">
        <v>87.08</v>
      </c>
      <c r="E15" s="38">
        <v>90</v>
      </c>
      <c r="F15" s="70">
        <v>76</v>
      </c>
      <c r="G15" s="36">
        <f t="shared" si="0"/>
        <v>253.07999999999998</v>
      </c>
      <c r="H15" s="37">
        <f t="shared" si="1"/>
        <v>84.36</v>
      </c>
      <c r="I15" s="198" t="s">
        <v>205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" customFormat="1" ht="15.95" customHeight="1">
      <c r="A16" s="152">
        <v>11</v>
      </c>
      <c r="B16" s="52" t="s">
        <v>136</v>
      </c>
      <c r="C16" s="22" t="s">
        <v>135</v>
      </c>
      <c r="D16" s="53">
        <v>91</v>
      </c>
      <c r="E16" s="38">
        <v>98</v>
      </c>
      <c r="F16" s="70">
        <v>64</v>
      </c>
      <c r="G16" s="36">
        <f t="shared" si="0"/>
        <v>253</v>
      </c>
      <c r="H16" s="37">
        <f t="shared" si="1"/>
        <v>84.333333333333329</v>
      </c>
      <c r="I16" s="198" t="s">
        <v>205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" customFormat="1" ht="15.95" customHeight="1">
      <c r="A17" s="152">
        <v>12</v>
      </c>
      <c r="B17" s="67" t="s">
        <v>189</v>
      </c>
      <c r="C17" s="197" t="s">
        <v>190</v>
      </c>
      <c r="D17" s="100">
        <v>92.62</v>
      </c>
      <c r="E17" s="38">
        <v>94</v>
      </c>
      <c r="F17" s="70">
        <v>64</v>
      </c>
      <c r="G17" s="36">
        <f t="shared" si="0"/>
        <v>250.62</v>
      </c>
      <c r="H17" s="37">
        <f t="shared" si="1"/>
        <v>83.54</v>
      </c>
      <c r="I17" s="198" t="s">
        <v>205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2" customFormat="1" ht="15.95" customHeight="1">
      <c r="A18" s="23">
        <v>13</v>
      </c>
      <c r="B18" s="67" t="s">
        <v>94</v>
      </c>
      <c r="C18" s="90" t="s">
        <v>93</v>
      </c>
      <c r="D18" s="59">
        <v>79.900000000000006</v>
      </c>
      <c r="E18" s="38">
        <v>98</v>
      </c>
      <c r="F18" s="70">
        <v>70</v>
      </c>
      <c r="G18" s="36">
        <f t="shared" si="0"/>
        <v>247.9</v>
      </c>
      <c r="H18" s="37">
        <f t="shared" si="1"/>
        <v>82.63333333333334</v>
      </c>
      <c r="I18" s="108" t="s">
        <v>21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" customFormat="1" ht="15.95" customHeight="1">
      <c r="A19" s="23">
        <v>14</v>
      </c>
      <c r="B19" s="52" t="s">
        <v>167</v>
      </c>
      <c r="C19" s="51" t="s">
        <v>166</v>
      </c>
      <c r="D19" s="53">
        <v>81.38</v>
      </c>
      <c r="E19" s="38">
        <v>85</v>
      </c>
      <c r="F19" s="70">
        <v>66</v>
      </c>
      <c r="G19" s="36">
        <f t="shared" si="0"/>
        <v>232.38</v>
      </c>
      <c r="H19" s="37">
        <f t="shared" si="1"/>
        <v>77.459999999999994</v>
      </c>
      <c r="I19" s="109" t="s">
        <v>198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" customFormat="1" ht="15.95" customHeight="1">
      <c r="A20" s="23">
        <v>15</v>
      </c>
      <c r="B20" s="52" t="s">
        <v>171</v>
      </c>
      <c r="C20" s="51" t="s">
        <v>170</v>
      </c>
      <c r="D20" s="53">
        <v>83.43</v>
      </c>
      <c r="E20" s="38">
        <v>80</v>
      </c>
      <c r="F20" s="70">
        <v>64</v>
      </c>
      <c r="G20" s="36">
        <f t="shared" si="0"/>
        <v>227.43</v>
      </c>
      <c r="H20" s="37">
        <f t="shared" si="1"/>
        <v>75.81</v>
      </c>
      <c r="I20" s="109" t="s">
        <v>198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2" customFormat="1" ht="15.95" customHeight="1">
      <c r="A21" s="23">
        <v>16</v>
      </c>
      <c r="B21" s="67" t="s">
        <v>185</v>
      </c>
      <c r="C21" s="99" t="s">
        <v>186</v>
      </c>
      <c r="D21" s="100">
        <v>81.819999999999993</v>
      </c>
      <c r="E21" s="38">
        <v>75</v>
      </c>
      <c r="F21" s="70">
        <v>68</v>
      </c>
      <c r="G21" s="36">
        <f t="shared" si="0"/>
        <v>224.82</v>
      </c>
      <c r="H21" s="37">
        <f t="shared" si="1"/>
        <v>74.94</v>
      </c>
      <c r="I21" s="108" t="s">
        <v>21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2" customFormat="1" ht="15.95" customHeight="1">
      <c r="A22" s="23">
        <v>17</v>
      </c>
      <c r="B22" s="52" t="s">
        <v>159</v>
      </c>
      <c r="C22" s="51" t="s">
        <v>158</v>
      </c>
      <c r="D22" s="53">
        <v>71.11</v>
      </c>
      <c r="E22" s="38">
        <v>80</v>
      </c>
      <c r="F22" s="70">
        <v>70</v>
      </c>
      <c r="G22" s="36">
        <f t="shared" si="0"/>
        <v>221.11</v>
      </c>
      <c r="H22" s="37">
        <f t="shared" si="1"/>
        <v>73.703333333333333</v>
      </c>
      <c r="I22" s="109" t="s">
        <v>198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2" customFormat="1" ht="15.95" customHeight="1">
      <c r="A23" s="23">
        <v>18</v>
      </c>
      <c r="B23" s="67" t="s">
        <v>174</v>
      </c>
      <c r="C23" s="99" t="s">
        <v>175</v>
      </c>
      <c r="D23" s="100">
        <v>77.5</v>
      </c>
      <c r="E23" s="38">
        <v>80</v>
      </c>
      <c r="F23" s="70">
        <v>60</v>
      </c>
      <c r="G23" s="36">
        <f t="shared" si="0"/>
        <v>217.5</v>
      </c>
      <c r="H23" s="37">
        <f t="shared" si="1"/>
        <v>72.5</v>
      </c>
      <c r="I23" s="108" t="s">
        <v>21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2" customFormat="1" ht="15.95" customHeight="1">
      <c r="A24" s="23">
        <v>19</v>
      </c>
      <c r="B24" s="67" t="s">
        <v>164</v>
      </c>
      <c r="C24" s="99" t="s">
        <v>165</v>
      </c>
      <c r="D24" s="100">
        <v>71.459999999999994</v>
      </c>
      <c r="E24" s="38">
        <v>80</v>
      </c>
      <c r="F24" s="70">
        <v>60</v>
      </c>
      <c r="G24" s="36">
        <f t="shared" si="0"/>
        <v>211.45999999999998</v>
      </c>
      <c r="H24" s="37">
        <f t="shared" si="1"/>
        <v>70.486666666666665</v>
      </c>
      <c r="I24" s="108" t="s">
        <v>21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2" customFormat="1" ht="15.95" customHeight="1">
      <c r="A25" s="23">
        <v>20</v>
      </c>
      <c r="B25" s="67" t="s">
        <v>172</v>
      </c>
      <c r="C25" s="99" t="s">
        <v>173</v>
      </c>
      <c r="D25" s="100">
        <v>69.33</v>
      </c>
      <c r="E25" s="38">
        <v>80</v>
      </c>
      <c r="F25" s="70">
        <v>62</v>
      </c>
      <c r="G25" s="36">
        <f t="shared" si="0"/>
        <v>211.32999999999998</v>
      </c>
      <c r="H25" s="37">
        <f t="shared" si="1"/>
        <v>70.443333333333328</v>
      </c>
      <c r="I25" s="108" t="s">
        <v>21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2" customFormat="1" ht="15.95" customHeight="1">
      <c r="A26" s="23">
        <v>21</v>
      </c>
      <c r="B26" s="52" t="s">
        <v>179</v>
      </c>
      <c r="C26" s="51" t="s">
        <v>178</v>
      </c>
      <c r="D26" s="53">
        <v>68.97</v>
      </c>
      <c r="E26" s="38">
        <v>78</v>
      </c>
      <c r="F26" s="70">
        <v>60</v>
      </c>
      <c r="G26" s="36">
        <f t="shared" si="0"/>
        <v>206.97</v>
      </c>
      <c r="H26" s="37">
        <f t="shared" si="1"/>
        <v>68.989999999999995</v>
      </c>
      <c r="I26" s="109" t="s">
        <v>198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2" customFormat="1" ht="15.95" customHeight="1">
      <c r="A27" s="23">
        <v>22</v>
      </c>
      <c r="B27" s="52" t="s">
        <v>109</v>
      </c>
      <c r="C27" s="51" t="s">
        <v>108</v>
      </c>
      <c r="D27" s="53">
        <v>66.52</v>
      </c>
      <c r="E27" s="134">
        <f>(72+80)/2</f>
        <v>76</v>
      </c>
      <c r="F27" s="31">
        <v>60</v>
      </c>
      <c r="G27" s="33">
        <f t="shared" si="0"/>
        <v>202.51999999999998</v>
      </c>
      <c r="H27" s="21">
        <f t="shared" si="1"/>
        <v>67.506666666666661</v>
      </c>
      <c r="I27" s="109" t="s">
        <v>198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s="2" customFormat="1" ht="15.95" customHeight="1" thickBot="1">
      <c r="A28" s="23">
        <v>23</v>
      </c>
      <c r="B28" s="67" t="s">
        <v>86</v>
      </c>
      <c r="C28" s="89" t="s">
        <v>85</v>
      </c>
      <c r="D28" s="54">
        <v>92.7</v>
      </c>
      <c r="E28" s="38">
        <v>0</v>
      </c>
      <c r="F28" s="70">
        <v>64</v>
      </c>
      <c r="G28" s="36">
        <f t="shared" si="0"/>
        <v>156.69999999999999</v>
      </c>
      <c r="H28" s="37">
        <f t="shared" si="1"/>
        <v>52.233333333333327</v>
      </c>
      <c r="I28" s="108" t="s">
        <v>21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s="2" customFormat="1" ht="15.95" customHeight="1">
      <c r="A29" s="162" t="s">
        <v>12</v>
      </c>
      <c r="B29" s="160"/>
      <c r="C29" s="160"/>
      <c r="D29" s="160"/>
      <c r="E29" s="160"/>
      <c r="F29" s="160"/>
      <c r="G29" s="160"/>
      <c r="H29" s="160"/>
      <c r="I29" s="163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s="2" customFormat="1" ht="15.95" customHeight="1">
      <c r="A30" s="150">
        <v>1</v>
      </c>
      <c r="B30" s="32" t="s">
        <v>182</v>
      </c>
      <c r="C30" s="29" t="s">
        <v>125</v>
      </c>
      <c r="D30" s="61">
        <v>88.72</v>
      </c>
      <c r="E30" s="31">
        <v>95</v>
      </c>
      <c r="F30" s="25">
        <v>94</v>
      </c>
      <c r="G30" s="35">
        <f>D30+E30+F30</f>
        <v>277.72000000000003</v>
      </c>
      <c r="H30" s="20">
        <f>G30/3</f>
        <v>92.573333333333338</v>
      </c>
      <c r="I30" s="198" t="s">
        <v>205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s="2" customFormat="1" ht="15.95" customHeight="1">
      <c r="A31" s="29">
        <v>2</v>
      </c>
      <c r="B31" s="32" t="s">
        <v>196</v>
      </c>
      <c r="C31" s="51" t="s">
        <v>197</v>
      </c>
      <c r="D31" s="53">
        <v>82.95</v>
      </c>
      <c r="E31" s="25">
        <v>95</v>
      </c>
      <c r="F31" s="25">
        <v>61</v>
      </c>
      <c r="G31" s="19">
        <f>D31+E31+F31</f>
        <v>238.95</v>
      </c>
      <c r="H31" s="20">
        <f>G31/3</f>
        <v>79.649999999999991</v>
      </c>
      <c r="I31" s="52" t="s">
        <v>199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s="2" customFormat="1" ht="15.95" customHeight="1">
      <c r="A32" s="159" t="s">
        <v>11</v>
      </c>
      <c r="B32" s="160"/>
      <c r="C32" s="160"/>
      <c r="D32" s="160"/>
      <c r="E32" s="160"/>
      <c r="F32" s="160"/>
      <c r="G32" s="160"/>
      <c r="H32" s="160"/>
      <c r="I32" s="16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2" customFormat="1" ht="15.95" customHeight="1">
      <c r="A33" s="150">
        <v>1</v>
      </c>
      <c r="B33" s="26" t="s">
        <v>134</v>
      </c>
      <c r="C33" s="26" t="s">
        <v>133</v>
      </c>
      <c r="D33" s="130">
        <v>85.72</v>
      </c>
      <c r="E33" s="39">
        <v>90</v>
      </c>
      <c r="F33" s="25">
        <v>98</v>
      </c>
      <c r="G33" s="14">
        <f t="shared" ref="G33:G43" si="2">D33+E33+F33</f>
        <v>273.72000000000003</v>
      </c>
      <c r="H33" s="15">
        <f t="shared" ref="H33:H43" si="3">G33/3</f>
        <v>91.240000000000009</v>
      </c>
      <c r="I33" s="198" t="s">
        <v>205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2" customFormat="1" ht="15.95" customHeight="1">
      <c r="A34" s="150">
        <v>2</v>
      </c>
      <c r="B34" s="52" t="s">
        <v>126</v>
      </c>
      <c r="C34" s="29" t="s">
        <v>125</v>
      </c>
      <c r="D34" s="104">
        <v>88.72</v>
      </c>
      <c r="E34" s="39">
        <v>87</v>
      </c>
      <c r="F34" s="25">
        <v>94</v>
      </c>
      <c r="G34" s="14">
        <f t="shared" si="2"/>
        <v>269.72000000000003</v>
      </c>
      <c r="H34" s="15">
        <f t="shared" si="3"/>
        <v>89.90666666666668</v>
      </c>
      <c r="I34" s="198" t="s">
        <v>205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2" customFormat="1" ht="15.95" customHeight="1">
      <c r="A35" s="150">
        <v>3</v>
      </c>
      <c r="B35" s="52" t="s">
        <v>121</v>
      </c>
      <c r="C35" s="26" t="s">
        <v>122</v>
      </c>
      <c r="D35" s="129">
        <v>84.94</v>
      </c>
      <c r="E35" s="39">
        <v>93</v>
      </c>
      <c r="F35" s="25">
        <v>87</v>
      </c>
      <c r="G35" s="14">
        <f t="shared" si="2"/>
        <v>264.94</v>
      </c>
      <c r="H35" s="15">
        <f t="shared" si="3"/>
        <v>88.313333333333333</v>
      </c>
      <c r="I35" s="198" t="s">
        <v>205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2" customFormat="1" ht="15.95" customHeight="1">
      <c r="A36" s="150">
        <v>4</v>
      </c>
      <c r="B36" s="26" t="s">
        <v>191</v>
      </c>
      <c r="C36" s="26" t="s">
        <v>192</v>
      </c>
      <c r="D36" s="103">
        <v>88.97</v>
      </c>
      <c r="E36" s="39">
        <v>78</v>
      </c>
      <c r="F36" s="25">
        <v>90</v>
      </c>
      <c r="G36" s="14">
        <f t="shared" si="2"/>
        <v>256.97000000000003</v>
      </c>
      <c r="H36" s="15">
        <f t="shared" si="3"/>
        <v>85.65666666666668</v>
      </c>
      <c r="I36" s="198" t="s">
        <v>205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2" customFormat="1" ht="15.95" customHeight="1">
      <c r="A37" s="150">
        <v>5</v>
      </c>
      <c r="B37" s="26" t="s">
        <v>137</v>
      </c>
      <c r="C37" s="26" t="s">
        <v>138</v>
      </c>
      <c r="D37" s="103">
        <v>84.92</v>
      </c>
      <c r="E37" s="39">
        <v>72</v>
      </c>
      <c r="F37" s="25">
        <v>98</v>
      </c>
      <c r="G37" s="14">
        <f t="shared" si="2"/>
        <v>254.92000000000002</v>
      </c>
      <c r="H37" s="15">
        <f t="shared" si="3"/>
        <v>84.973333333333343</v>
      </c>
      <c r="I37" s="198" t="s">
        <v>205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17" customFormat="1" ht="15.95" customHeight="1">
      <c r="A38" s="192">
        <v>6</v>
      </c>
      <c r="B38" s="52" t="s">
        <v>123</v>
      </c>
      <c r="C38" s="22" t="s">
        <v>124</v>
      </c>
      <c r="D38" s="79">
        <v>92.46</v>
      </c>
      <c r="E38" s="27">
        <v>86</v>
      </c>
      <c r="F38" s="28">
        <v>76</v>
      </c>
      <c r="G38" s="19">
        <f t="shared" si="2"/>
        <v>254.45999999999998</v>
      </c>
      <c r="H38" s="20">
        <f t="shared" si="3"/>
        <v>84.82</v>
      </c>
      <c r="I38" s="198" t="s">
        <v>205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s="13" customFormat="1">
      <c r="A39" s="153">
        <v>7</v>
      </c>
      <c r="B39" s="127" t="s">
        <v>99</v>
      </c>
      <c r="C39" s="128" t="s">
        <v>100</v>
      </c>
      <c r="D39" s="131">
        <v>83.85</v>
      </c>
      <c r="E39" s="27">
        <v>85</v>
      </c>
      <c r="F39" s="28">
        <v>78</v>
      </c>
      <c r="G39" s="92">
        <f t="shared" si="2"/>
        <v>246.85</v>
      </c>
      <c r="H39" s="93">
        <f t="shared" si="3"/>
        <v>82.283333333333331</v>
      </c>
      <c r="I39" s="198" t="s">
        <v>205</v>
      </c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26">
        <v>8</v>
      </c>
      <c r="B40" s="127" t="s">
        <v>101</v>
      </c>
      <c r="C40" s="51" t="s">
        <v>102</v>
      </c>
      <c r="D40" s="53">
        <v>92.4</v>
      </c>
      <c r="E40" s="27">
        <v>76</v>
      </c>
      <c r="F40" s="28">
        <v>76</v>
      </c>
      <c r="G40" s="92">
        <f t="shared" si="2"/>
        <v>244.4</v>
      </c>
      <c r="H40" s="93">
        <f t="shared" si="3"/>
        <v>81.466666666666669</v>
      </c>
      <c r="I40" s="75" t="s">
        <v>200</v>
      </c>
    </row>
    <row r="41" spans="1:26">
      <c r="A41" s="29">
        <v>9</v>
      </c>
      <c r="B41" s="52" t="s">
        <v>68</v>
      </c>
      <c r="C41" s="51" t="s">
        <v>69</v>
      </c>
      <c r="D41" s="53">
        <v>91.51</v>
      </c>
      <c r="E41" s="27">
        <v>77</v>
      </c>
      <c r="F41" s="28">
        <v>73</v>
      </c>
      <c r="G41" s="92">
        <f t="shared" si="2"/>
        <v>241.51</v>
      </c>
      <c r="H41" s="93">
        <f t="shared" si="3"/>
        <v>80.50333333333333</v>
      </c>
      <c r="I41" s="75" t="s">
        <v>200</v>
      </c>
    </row>
    <row r="42" spans="1:26" ht="19.5">
      <c r="A42" s="30">
        <v>10</v>
      </c>
      <c r="B42" s="195" t="s">
        <v>105</v>
      </c>
      <c r="C42" s="48" t="s">
        <v>106</v>
      </c>
      <c r="D42" s="60">
        <v>82.83</v>
      </c>
      <c r="E42" s="136">
        <v>86</v>
      </c>
      <c r="F42" s="137">
        <v>62</v>
      </c>
      <c r="G42" s="138">
        <f t="shared" si="2"/>
        <v>230.82999999999998</v>
      </c>
      <c r="H42" s="139">
        <f t="shared" si="3"/>
        <v>76.943333333333328</v>
      </c>
      <c r="I42" s="75" t="s">
        <v>200</v>
      </c>
    </row>
    <row r="43" spans="1:26">
      <c r="A43" s="26">
        <v>11</v>
      </c>
      <c r="B43" s="52" t="s">
        <v>97</v>
      </c>
      <c r="C43" s="22" t="s">
        <v>98</v>
      </c>
      <c r="D43" s="96">
        <v>78.67</v>
      </c>
      <c r="E43" s="25">
        <v>75</v>
      </c>
      <c r="F43" s="25">
        <v>75</v>
      </c>
      <c r="G43" s="19">
        <f t="shared" si="2"/>
        <v>228.67000000000002</v>
      </c>
      <c r="H43" s="20">
        <f t="shared" si="3"/>
        <v>76.223333333333343</v>
      </c>
      <c r="I43" s="75" t="s">
        <v>200</v>
      </c>
    </row>
  </sheetData>
  <sortState ref="B39:I49">
    <sortCondition descending="1" ref="H39:H49"/>
  </sortState>
  <mergeCells count="11">
    <mergeCell ref="C2:D2"/>
    <mergeCell ref="A3:B4"/>
    <mergeCell ref="C3:C4"/>
    <mergeCell ref="D3:D4"/>
    <mergeCell ref="E3:E4"/>
    <mergeCell ref="A32:I32"/>
    <mergeCell ref="A29:I29"/>
    <mergeCell ref="G3:H3"/>
    <mergeCell ref="I3:I4"/>
    <mergeCell ref="A5:I5"/>
    <mergeCell ref="F3:F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4"/>
  <sheetViews>
    <sheetView topLeftCell="A10" workbookViewId="0">
      <selection activeCell="A15" sqref="A15:XFD15"/>
    </sheetView>
  </sheetViews>
  <sheetFormatPr defaultRowHeight="18.75" outlineLevelCol="1"/>
  <cols>
    <col min="1" max="1" width="5.28515625" customWidth="1"/>
    <col min="2" max="2" width="20.28515625" customWidth="1"/>
    <col min="3" max="3" width="49.85546875" customWidth="1"/>
    <col min="4" max="4" width="10.85546875" customWidth="1"/>
    <col min="5" max="5" width="15.42578125" style="3" customWidth="1" outlineLevel="1"/>
    <col min="6" max="6" width="15.28515625" style="3" customWidth="1" outlineLevel="1"/>
    <col min="7" max="7" width="9.28515625" style="3" customWidth="1" outlineLevel="1"/>
    <col min="8" max="8" width="12.85546875" style="3" customWidth="1" outlineLevel="1"/>
    <col min="9" max="9" width="23" style="3" customWidth="1"/>
    <col min="10" max="25" width="5.7109375" style="3" customWidth="1"/>
  </cols>
  <sheetData>
    <row r="1" spans="1:25">
      <c r="B1" s="87" t="s">
        <v>14</v>
      </c>
    </row>
    <row r="2" spans="1:25">
      <c r="B2" s="4"/>
      <c r="C2" s="171"/>
      <c r="D2" s="171"/>
      <c r="E2" s="4"/>
      <c r="F2" s="4"/>
      <c r="G2" s="5"/>
      <c r="H2" s="4"/>
    </row>
    <row r="3" spans="1:25" ht="29.25" customHeight="1">
      <c r="A3" s="172" t="s">
        <v>22</v>
      </c>
      <c r="B3" s="173"/>
      <c r="C3" s="176" t="s">
        <v>3</v>
      </c>
      <c r="D3" s="178" t="s">
        <v>4</v>
      </c>
      <c r="E3" s="179" t="s">
        <v>5</v>
      </c>
      <c r="F3" s="170" t="s">
        <v>6</v>
      </c>
      <c r="G3" s="164" t="s">
        <v>0</v>
      </c>
      <c r="H3" s="165"/>
      <c r="I3" s="185" t="s">
        <v>9</v>
      </c>
    </row>
    <row r="4" spans="1:25" ht="23.25" customHeight="1">
      <c r="A4" s="174"/>
      <c r="B4" s="175"/>
      <c r="C4" s="177"/>
      <c r="D4" s="170"/>
      <c r="E4" s="180"/>
      <c r="F4" s="170"/>
      <c r="G4" s="7" t="s">
        <v>1</v>
      </c>
      <c r="H4" s="11" t="s">
        <v>2</v>
      </c>
      <c r="I4" s="185"/>
    </row>
    <row r="5" spans="1:25" ht="19.5" customHeight="1" thickBot="1">
      <c r="A5" s="167" t="s">
        <v>17</v>
      </c>
      <c r="B5" s="168"/>
      <c r="C5" s="168"/>
      <c r="D5" s="168"/>
      <c r="E5" s="168"/>
      <c r="F5" s="168"/>
      <c r="G5" s="168"/>
      <c r="H5" s="168"/>
      <c r="I5" s="168"/>
    </row>
    <row r="6" spans="1:25" s="2" customFormat="1" ht="22.5" customHeight="1" thickBot="1">
      <c r="A6" s="154">
        <v>1</v>
      </c>
      <c r="B6" s="68" t="s">
        <v>110</v>
      </c>
      <c r="C6" s="46" t="s">
        <v>111</v>
      </c>
      <c r="D6" s="83">
        <v>84.24</v>
      </c>
      <c r="E6" s="44">
        <v>97</v>
      </c>
      <c r="F6" s="72">
        <v>98</v>
      </c>
      <c r="G6" s="34">
        <f t="shared" ref="G6:G14" si="0">D6+E6+F6</f>
        <v>279.24</v>
      </c>
      <c r="H6" s="43">
        <f t="shared" ref="H6:H14" si="1">G6/3</f>
        <v>93.08</v>
      </c>
      <c r="I6" s="198" t="s">
        <v>205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s="2" customFormat="1" ht="21.75" customHeight="1" thickBot="1">
      <c r="A7" s="155">
        <v>2</v>
      </c>
      <c r="B7" s="68" t="s">
        <v>61</v>
      </c>
      <c r="C7" s="47" t="s">
        <v>62</v>
      </c>
      <c r="D7" s="83">
        <v>91.24</v>
      </c>
      <c r="E7" s="72">
        <v>96</v>
      </c>
      <c r="F7" s="72">
        <v>80</v>
      </c>
      <c r="G7" s="34">
        <f t="shared" si="0"/>
        <v>267.24</v>
      </c>
      <c r="H7" s="43">
        <f t="shared" si="1"/>
        <v>89.08</v>
      </c>
      <c r="I7" s="198" t="s">
        <v>205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s="2" customFormat="1" ht="21" customHeight="1" thickBot="1">
      <c r="A8" s="154">
        <v>3</v>
      </c>
      <c r="B8" s="68" t="s">
        <v>161</v>
      </c>
      <c r="C8" s="47" t="s">
        <v>160</v>
      </c>
      <c r="D8" s="83">
        <v>82.82</v>
      </c>
      <c r="E8" s="45">
        <v>88</v>
      </c>
      <c r="F8" s="71">
        <v>95</v>
      </c>
      <c r="G8" s="34">
        <f t="shared" si="0"/>
        <v>265.82</v>
      </c>
      <c r="H8" s="43">
        <f t="shared" si="1"/>
        <v>88.606666666666669</v>
      </c>
      <c r="I8" s="198" t="s">
        <v>205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s="2" customFormat="1" ht="21" customHeight="1" thickBot="1">
      <c r="A9" s="155">
        <v>4</v>
      </c>
      <c r="B9" s="68" t="s">
        <v>59</v>
      </c>
      <c r="C9" s="46" t="s">
        <v>60</v>
      </c>
      <c r="D9" s="82">
        <v>87.1</v>
      </c>
      <c r="E9" s="134">
        <f>(88+99)/2</f>
        <v>93.5</v>
      </c>
      <c r="F9" s="31">
        <v>68</v>
      </c>
      <c r="G9" s="34">
        <f t="shared" si="0"/>
        <v>248.6</v>
      </c>
      <c r="H9" s="43">
        <f t="shared" si="1"/>
        <v>82.86666666666666</v>
      </c>
      <c r="I9" s="198" t="s">
        <v>205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s="2" customFormat="1" ht="23.25" customHeight="1" thickBot="1">
      <c r="A10" s="154">
        <v>5</v>
      </c>
      <c r="B10" s="68" t="s">
        <v>72</v>
      </c>
      <c r="C10" s="47" t="s">
        <v>73</v>
      </c>
      <c r="D10" s="83">
        <v>86.62</v>
      </c>
      <c r="E10" s="45">
        <v>95</v>
      </c>
      <c r="F10" s="71">
        <v>64</v>
      </c>
      <c r="G10" s="34">
        <f t="shared" si="0"/>
        <v>245.62</v>
      </c>
      <c r="H10" s="43">
        <f t="shared" si="1"/>
        <v>81.873333333333335</v>
      </c>
      <c r="I10" s="198" t="s">
        <v>205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s="2" customFormat="1" ht="22.5" customHeight="1" thickBot="1">
      <c r="A11" s="50">
        <v>6</v>
      </c>
      <c r="B11" s="68" t="s">
        <v>103</v>
      </c>
      <c r="C11" s="47" t="s">
        <v>104</v>
      </c>
      <c r="D11" s="83">
        <v>84.18</v>
      </c>
      <c r="E11" s="45">
        <v>99</v>
      </c>
      <c r="F11" s="71">
        <v>62</v>
      </c>
      <c r="G11" s="34">
        <f t="shared" si="0"/>
        <v>245.18</v>
      </c>
      <c r="H11" s="43">
        <f t="shared" si="1"/>
        <v>81.726666666666674</v>
      </c>
      <c r="I11" s="110" t="s">
        <v>23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s="2" customFormat="1" ht="36" customHeight="1" thickBot="1">
      <c r="A12" s="50">
        <v>7</v>
      </c>
      <c r="B12" s="68" t="s">
        <v>183</v>
      </c>
      <c r="C12" s="47" t="s">
        <v>184</v>
      </c>
      <c r="D12" s="83">
        <v>94.66</v>
      </c>
      <c r="E12" s="45">
        <v>89</v>
      </c>
      <c r="F12" s="71">
        <v>60</v>
      </c>
      <c r="G12" s="34">
        <f t="shared" si="0"/>
        <v>243.66</v>
      </c>
      <c r="H12" s="43">
        <f t="shared" si="1"/>
        <v>81.22</v>
      </c>
      <c r="I12" s="110" t="s">
        <v>23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s="2" customFormat="1" ht="36" customHeight="1" thickBot="1">
      <c r="A13" s="50">
        <v>8</v>
      </c>
      <c r="B13" s="68" t="s">
        <v>24</v>
      </c>
      <c r="C13" s="47" t="s">
        <v>25</v>
      </c>
      <c r="D13" s="83">
        <v>81.709999999999994</v>
      </c>
      <c r="E13" s="45">
        <v>90</v>
      </c>
      <c r="F13" s="71">
        <v>60</v>
      </c>
      <c r="G13" s="34">
        <f t="shared" si="0"/>
        <v>231.70999999999998</v>
      </c>
      <c r="H13" s="43">
        <f t="shared" si="1"/>
        <v>77.236666666666665</v>
      </c>
      <c r="I13" s="110" t="s">
        <v>23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s="2" customFormat="1" ht="36" customHeight="1" thickBot="1">
      <c r="A14" s="50">
        <v>9</v>
      </c>
      <c r="B14" s="68" t="s">
        <v>131</v>
      </c>
      <c r="C14" s="47" t="s">
        <v>132</v>
      </c>
      <c r="D14" s="83">
        <v>75.819999999999993</v>
      </c>
      <c r="E14" s="45">
        <v>88</v>
      </c>
      <c r="F14" s="71">
        <v>0</v>
      </c>
      <c r="G14" s="34">
        <f t="shared" si="0"/>
        <v>163.82</v>
      </c>
      <c r="H14" s="43">
        <f t="shared" si="1"/>
        <v>54.606666666666662</v>
      </c>
      <c r="I14" s="110" t="s">
        <v>23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s="2" customFormat="1" ht="15.95" customHeight="1" thickBot="1">
      <c r="A15" s="182" t="s">
        <v>20</v>
      </c>
      <c r="B15" s="183"/>
      <c r="C15" s="183"/>
      <c r="D15" s="183"/>
      <c r="E15" s="183"/>
      <c r="F15" s="183"/>
      <c r="G15" s="183"/>
      <c r="H15" s="183"/>
      <c r="I15" s="184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s="2" customFormat="1" ht="21" customHeight="1">
      <c r="A16" s="155">
        <v>1</v>
      </c>
      <c r="B16" s="32" t="s">
        <v>43</v>
      </c>
      <c r="C16" s="150" t="s">
        <v>44</v>
      </c>
      <c r="D16" s="104">
        <v>88</v>
      </c>
      <c r="E16" s="31">
        <v>93</v>
      </c>
      <c r="F16" s="31">
        <v>98</v>
      </c>
      <c r="G16" s="34">
        <f t="shared" ref="G16:G20" si="2">D16+E16+F16</f>
        <v>279</v>
      </c>
      <c r="H16" s="43">
        <f t="shared" ref="H16:H20" si="3">G16/3</f>
        <v>93</v>
      </c>
      <c r="I16" s="198" t="s">
        <v>205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s="2" customFormat="1" ht="21" customHeight="1" thickBot="1">
      <c r="A17" s="155">
        <v>2</v>
      </c>
      <c r="B17" s="32" t="s">
        <v>78</v>
      </c>
      <c r="C17" s="191" t="s">
        <v>79</v>
      </c>
      <c r="D17" s="88">
        <v>87</v>
      </c>
      <c r="E17" s="105">
        <v>90</v>
      </c>
      <c r="F17" s="106">
        <v>75</v>
      </c>
      <c r="G17" s="34">
        <f t="shared" si="2"/>
        <v>252</v>
      </c>
      <c r="H17" s="43">
        <f t="shared" si="3"/>
        <v>84</v>
      </c>
      <c r="I17" s="198" t="s">
        <v>205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s="2" customFormat="1" ht="15.95" customHeight="1">
      <c r="A18" s="40">
        <v>3</v>
      </c>
      <c r="B18" s="32" t="s">
        <v>90</v>
      </c>
      <c r="C18" s="113" t="s">
        <v>89</v>
      </c>
      <c r="D18" s="126">
        <v>95</v>
      </c>
      <c r="E18" s="45">
        <v>85</v>
      </c>
      <c r="F18" s="45">
        <v>60</v>
      </c>
      <c r="G18" s="34">
        <f t="shared" si="2"/>
        <v>240</v>
      </c>
      <c r="H18" s="43">
        <f t="shared" si="3"/>
        <v>80</v>
      </c>
      <c r="I18" s="52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s="2" customFormat="1" ht="20.25" customHeight="1">
      <c r="A19" s="40">
        <v>4</v>
      </c>
      <c r="B19" s="32" t="s">
        <v>147</v>
      </c>
      <c r="C19" s="113" t="s">
        <v>148</v>
      </c>
      <c r="D19" s="88">
        <v>85.56</v>
      </c>
      <c r="E19" s="45">
        <v>85</v>
      </c>
      <c r="F19" s="45">
        <v>64</v>
      </c>
      <c r="G19" s="34">
        <f t="shared" si="2"/>
        <v>234.56</v>
      </c>
      <c r="H19" s="43">
        <f t="shared" si="3"/>
        <v>78.186666666666667</v>
      </c>
      <c r="I19" s="52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s="2" customFormat="1" ht="18.75" customHeight="1">
      <c r="A20" s="199">
        <v>5</v>
      </c>
      <c r="B20" s="32" t="s">
        <v>52</v>
      </c>
      <c r="C20" s="112" t="s">
        <v>51</v>
      </c>
      <c r="D20" s="84">
        <v>87.4</v>
      </c>
      <c r="E20" s="101">
        <v>77</v>
      </c>
      <c r="F20" s="31">
        <v>62</v>
      </c>
      <c r="G20" s="34">
        <f t="shared" si="2"/>
        <v>226.4</v>
      </c>
      <c r="H20" s="43">
        <f t="shared" si="3"/>
        <v>75.466666666666669</v>
      </c>
      <c r="I20" s="52" t="s">
        <v>204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s="2" customFormat="1" ht="15.95" customHeight="1">
      <c r="A21" s="40"/>
      <c r="B21" s="32"/>
      <c r="C21" s="113"/>
      <c r="D21" s="88"/>
      <c r="E21" s="45"/>
      <c r="F21" s="45"/>
      <c r="G21" s="34"/>
      <c r="H21" s="43"/>
      <c r="I21" s="52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s="2" customFormat="1" ht="15.95" customHeight="1">
      <c r="A22" s="29"/>
      <c r="B22" s="32"/>
      <c r="C22" s="111"/>
      <c r="D22" s="88"/>
      <c r="E22" s="45"/>
      <c r="F22" s="45"/>
      <c r="G22" s="33"/>
      <c r="H22" s="102"/>
      <c r="I22" s="101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s="2" customFormat="1" ht="15.95" customHeight="1">
      <c r="A23" s="159" t="s">
        <v>18</v>
      </c>
      <c r="B23" s="181"/>
      <c r="C23" s="181"/>
      <c r="D23" s="181"/>
      <c r="E23" s="181"/>
      <c r="F23" s="181"/>
      <c r="G23" s="181"/>
      <c r="H23" s="181"/>
      <c r="I23" s="181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s="2" customFormat="1" ht="15.95" customHeight="1">
      <c r="A24" s="150">
        <v>1</v>
      </c>
      <c r="B24" s="52" t="s">
        <v>87</v>
      </c>
      <c r="C24" s="49" t="s">
        <v>88</v>
      </c>
      <c r="D24" s="81">
        <v>88.41</v>
      </c>
      <c r="E24" s="101">
        <v>98</v>
      </c>
      <c r="F24" s="31">
        <v>97</v>
      </c>
      <c r="G24" s="63">
        <f t="shared" ref="G24:G33" si="4">D24+E24+F24</f>
        <v>283.40999999999997</v>
      </c>
      <c r="H24" s="64">
        <f t="shared" ref="H24:H33" si="5">G24/3</f>
        <v>94.469999999999985</v>
      </c>
      <c r="I24" s="198" t="s">
        <v>205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s="2" customFormat="1" ht="21.75" customHeight="1">
      <c r="A25" s="150">
        <v>2</v>
      </c>
      <c r="B25" s="26" t="s">
        <v>145</v>
      </c>
      <c r="C25" s="30" t="s">
        <v>146</v>
      </c>
      <c r="D25" s="107">
        <v>89.71</v>
      </c>
      <c r="E25" s="31">
        <v>95</v>
      </c>
      <c r="F25" s="31">
        <v>97</v>
      </c>
      <c r="G25" s="98">
        <f t="shared" si="4"/>
        <v>281.70999999999998</v>
      </c>
      <c r="H25" s="118">
        <f t="shared" si="5"/>
        <v>93.903333333333322</v>
      </c>
      <c r="I25" s="198" t="s">
        <v>205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s="2" customFormat="1" ht="21.75" customHeight="1">
      <c r="A26" s="150">
        <v>3</v>
      </c>
      <c r="B26" s="26" t="s">
        <v>154</v>
      </c>
      <c r="C26" s="30" t="s">
        <v>155</v>
      </c>
      <c r="D26" s="107">
        <v>81.38</v>
      </c>
      <c r="E26" s="31">
        <v>93</v>
      </c>
      <c r="F26" s="31">
        <v>94</v>
      </c>
      <c r="G26" s="98">
        <f t="shared" si="4"/>
        <v>268.38</v>
      </c>
      <c r="H26" s="118">
        <f t="shared" si="5"/>
        <v>89.46</v>
      </c>
      <c r="I26" s="198" t="s">
        <v>205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s="2" customFormat="1" ht="15.95" customHeight="1">
      <c r="A27" s="150">
        <v>4</v>
      </c>
      <c r="B27" s="52" t="s">
        <v>41</v>
      </c>
      <c r="C27" s="49" t="s">
        <v>42</v>
      </c>
      <c r="D27" s="117">
        <v>85.87</v>
      </c>
      <c r="E27" s="135">
        <f>(85+95)/2</f>
        <v>90</v>
      </c>
      <c r="F27" s="25">
        <v>78</v>
      </c>
      <c r="G27" s="115">
        <f t="shared" si="4"/>
        <v>253.87</v>
      </c>
      <c r="H27" s="118">
        <f t="shared" si="5"/>
        <v>84.623333333333335</v>
      </c>
      <c r="I27" s="198" t="s">
        <v>205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s="2" customFormat="1" ht="21" customHeight="1">
      <c r="A28" s="150">
        <v>5</v>
      </c>
      <c r="B28" s="52" t="s">
        <v>92</v>
      </c>
      <c r="C28" s="49" t="s">
        <v>91</v>
      </c>
      <c r="D28" s="81">
        <v>72.349999999999994</v>
      </c>
      <c r="E28" s="101">
        <v>84</v>
      </c>
      <c r="F28" s="31">
        <v>94</v>
      </c>
      <c r="G28" s="63">
        <f t="shared" si="4"/>
        <v>250.35</v>
      </c>
      <c r="H28" s="64">
        <f t="shared" si="5"/>
        <v>83.45</v>
      </c>
      <c r="I28" s="198" t="s">
        <v>205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s="2" customFormat="1" ht="15.95" customHeight="1">
      <c r="A29" s="150">
        <v>6</v>
      </c>
      <c r="B29" s="52" t="s">
        <v>95</v>
      </c>
      <c r="C29" s="49" t="s">
        <v>96</v>
      </c>
      <c r="D29" s="81">
        <v>70.430000000000007</v>
      </c>
      <c r="E29" s="101">
        <v>87</v>
      </c>
      <c r="F29" s="31">
        <v>89</v>
      </c>
      <c r="G29" s="63">
        <f t="shared" si="4"/>
        <v>246.43</v>
      </c>
      <c r="H29" s="64">
        <f t="shared" si="5"/>
        <v>82.143333333333331</v>
      </c>
      <c r="I29" s="198" t="s">
        <v>205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2" customFormat="1" ht="15.95" customHeight="1">
      <c r="A30" s="150">
        <v>7</v>
      </c>
      <c r="B30" s="52" t="s">
        <v>151</v>
      </c>
      <c r="C30" s="49" t="s">
        <v>150</v>
      </c>
      <c r="D30" s="61">
        <v>85.65</v>
      </c>
      <c r="E30" s="45">
        <v>96</v>
      </c>
      <c r="F30" s="71">
        <v>61</v>
      </c>
      <c r="G30" s="62">
        <f t="shared" si="4"/>
        <v>242.65</v>
      </c>
      <c r="H30" s="116">
        <f t="shared" si="5"/>
        <v>80.88333333333334</v>
      </c>
      <c r="I30" s="198" t="s">
        <v>205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s="2" customFormat="1" ht="21.75" customHeight="1" thickBot="1">
      <c r="A31" s="150">
        <v>8</v>
      </c>
      <c r="B31" s="52" t="s">
        <v>152</v>
      </c>
      <c r="C31" s="47" t="s">
        <v>153</v>
      </c>
      <c r="D31" s="104">
        <v>80.41</v>
      </c>
      <c r="E31" s="45">
        <v>91</v>
      </c>
      <c r="F31" s="71">
        <v>66</v>
      </c>
      <c r="G31" s="62">
        <f t="shared" si="4"/>
        <v>237.41</v>
      </c>
      <c r="H31" s="116">
        <f t="shared" si="5"/>
        <v>79.13666666666667</v>
      </c>
      <c r="I31" s="198" t="s">
        <v>205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7.5">
      <c r="A32" s="150">
        <v>9</v>
      </c>
      <c r="B32" s="52" t="s">
        <v>195</v>
      </c>
      <c r="C32" s="49" t="s">
        <v>114</v>
      </c>
      <c r="D32" s="107">
        <v>83.38</v>
      </c>
      <c r="E32" s="45">
        <v>88</v>
      </c>
      <c r="F32" s="71">
        <v>60</v>
      </c>
      <c r="G32" s="33">
        <f t="shared" si="4"/>
        <v>231.38</v>
      </c>
      <c r="H32" s="85">
        <f t="shared" si="5"/>
        <v>77.126666666666665</v>
      </c>
      <c r="I32" s="198" t="s">
        <v>205</v>
      </c>
    </row>
    <row r="33" spans="1:9">
      <c r="A33" s="29">
        <v>10</v>
      </c>
      <c r="B33" s="52" t="s">
        <v>82</v>
      </c>
      <c r="C33" s="77" t="s">
        <v>83</v>
      </c>
      <c r="D33" s="80">
        <v>64.459999999999994</v>
      </c>
      <c r="E33" s="101">
        <v>90</v>
      </c>
      <c r="F33" s="31">
        <v>60</v>
      </c>
      <c r="G33" s="63">
        <f t="shared" si="4"/>
        <v>214.45999999999998</v>
      </c>
      <c r="H33" s="64">
        <f t="shared" si="5"/>
        <v>71.486666666666665</v>
      </c>
      <c r="I33" s="114" t="s">
        <v>19</v>
      </c>
    </row>
    <row r="34" spans="1:9">
      <c r="A34" s="26"/>
      <c r="B34" s="26"/>
      <c r="C34" s="26"/>
      <c r="D34" s="97"/>
      <c r="E34" s="31"/>
      <c r="F34" s="31"/>
      <c r="G34" s="98">
        <f t="shared" ref="G34" si="6">D34+E34+F34</f>
        <v>0</v>
      </c>
      <c r="H34" s="20">
        <f t="shared" ref="H34" si="7">G34/3</f>
        <v>0</v>
      </c>
      <c r="I34" s="26"/>
    </row>
  </sheetData>
  <sortState ref="B25:I34">
    <sortCondition descending="1" ref="H25:H34"/>
  </sortState>
  <mergeCells count="11">
    <mergeCell ref="C2:D2"/>
    <mergeCell ref="A3:B4"/>
    <mergeCell ref="C3:C4"/>
    <mergeCell ref="D3:D4"/>
    <mergeCell ref="E3:E4"/>
    <mergeCell ref="A23:I23"/>
    <mergeCell ref="A15:I15"/>
    <mergeCell ref="F3:F4"/>
    <mergeCell ref="G3:H3"/>
    <mergeCell ref="I3:I4"/>
    <mergeCell ref="A5:I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35"/>
  <sheetViews>
    <sheetView tabSelected="1" topLeftCell="A13" workbookViewId="0">
      <selection activeCell="A19" sqref="A19:XFD21"/>
    </sheetView>
  </sheetViews>
  <sheetFormatPr defaultRowHeight="18.75" outlineLevelCol="1"/>
  <cols>
    <col min="1" max="1" width="5.28515625" style="123" customWidth="1"/>
    <col min="2" max="2" width="15.28515625" customWidth="1"/>
    <col min="3" max="3" width="53.5703125" customWidth="1"/>
    <col min="4" max="4" width="10.85546875" customWidth="1"/>
    <col min="5" max="5" width="15.42578125" style="3" customWidth="1" outlineLevel="1"/>
    <col min="6" max="6" width="15.28515625" style="3" customWidth="1" outlineLevel="1"/>
    <col min="7" max="7" width="9.28515625" style="3" customWidth="1" outlineLevel="1"/>
    <col min="8" max="8" width="12.85546875" style="3" customWidth="1" outlineLevel="1"/>
    <col min="9" max="9" width="15.7109375" style="3" customWidth="1"/>
    <col min="10" max="26" width="5.7109375" style="3" customWidth="1"/>
  </cols>
  <sheetData>
    <row r="1" spans="1:26" ht="23.25">
      <c r="B1" s="86" t="s">
        <v>7</v>
      </c>
    </row>
    <row r="2" spans="1:26">
      <c r="B2" s="4"/>
      <c r="C2" s="171"/>
      <c r="D2" s="171"/>
      <c r="E2" s="4"/>
      <c r="F2" s="4"/>
      <c r="G2" s="5"/>
      <c r="H2" s="4"/>
    </row>
    <row r="3" spans="1:26" ht="29.25" customHeight="1">
      <c r="A3" s="172" t="s">
        <v>22</v>
      </c>
      <c r="B3" s="173"/>
      <c r="C3" s="176" t="s">
        <v>3</v>
      </c>
      <c r="D3" s="178" t="s">
        <v>4</v>
      </c>
      <c r="E3" s="179" t="s">
        <v>5</v>
      </c>
      <c r="F3" s="170" t="s">
        <v>6</v>
      </c>
      <c r="G3" s="164" t="s">
        <v>0</v>
      </c>
      <c r="H3" s="165"/>
      <c r="I3" s="166" t="s">
        <v>9</v>
      </c>
    </row>
    <row r="4" spans="1:26" ht="23.25" customHeight="1">
      <c r="A4" s="174"/>
      <c r="B4" s="175"/>
      <c r="C4" s="177"/>
      <c r="D4" s="170"/>
      <c r="E4" s="180"/>
      <c r="F4" s="170"/>
      <c r="G4" s="7" t="s">
        <v>1</v>
      </c>
      <c r="H4" s="6" t="s">
        <v>2</v>
      </c>
      <c r="I4" s="166"/>
    </row>
    <row r="5" spans="1:26" ht="19.5" customHeight="1" thickBot="1">
      <c r="A5" s="167" t="s">
        <v>206</v>
      </c>
      <c r="B5" s="168"/>
      <c r="C5" s="168"/>
      <c r="D5" s="168"/>
      <c r="E5" s="168"/>
      <c r="F5" s="168"/>
      <c r="G5" s="168"/>
      <c r="H5" s="168"/>
      <c r="I5" s="169"/>
    </row>
    <row r="6" spans="1:26" s="2" customFormat="1" ht="18.75" customHeight="1">
      <c r="A6" s="156">
        <v>1</v>
      </c>
      <c r="B6" s="140" t="s">
        <v>139</v>
      </c>
      <c r="C6" s="211" t="s">
        <v>140</v>
      </c>
      <c r="D6" s="140">
        <v>82.9</v>
      </c>
      <c r="E6" s="141">
        <v>100</v>
      </c>
      <c r="F6" s="142">
        <v>97</v>
      </c>
      <c r="G6" s="143">
        <f t="shared" ref="G6:G18" si="0">D6+E6+F6</f>
        <v>279.89999999999998</v>
      </c>
      <c r="H6" s="144">
        <f t="shared" ref="H6:H18" si="1">G6/3</f>
        <v>93.3</v>
      </c>
      <c r="I6" s="198" t="s">
        <v>205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12" customFormat="1" ht="19.5" customHeight="1">
      <c r="A7" s="157">
        <v>2</v>
      </c>
      <c r="B7" s="32" t="s">
        <v>28</v>
      </c>
      <c r="C7" s="30" t="s">
        <v>29</v>
      </c>
      <c r="D7" s="32">
        <v>83.5</v>
      </c>
      <c r="E7" s="101">
        <v>100</v>
      </c>
      <c r="F7" s="31">
        <v>92</v>
      </c>
      <c r="G7" s="33">
        <f t="shared" si="0"/>
        <v>275.5</v>
      </c>
      <c r="H7" s="21">
        <f t="shared" si="1"/>
        <v>91.833333333333329</v>
      </c>
      <c r="I7" s="198" t="s">
        <v>205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12" customFormat="1" ht="21" customHeight="1">
      <c r="A8" s="157">
        <v>3</v>
      </c>
      <c r="B8" s="52" t="s">
        <v>32</v>
      </c>
      <c r="C8" s="49" t="s">
        <v>33</v>
      </c>
      <c r="D8" s="91">
        <v>95</v>
      </c>
      <c r="E8" s="101">
        <v>100</v>
      </c>
      <c r="F8" s="101">
        <v>75</v>
      </c>
      <c r="G8" s="33">
        <f t="shared" si="0"/>
        <v>270</v>
      </c>
      <c r="H8" s="21">
        <f t="shared" si="1"/>
        <v>90</v>
      </c>
      <c r="I8" s="198" t="s">
        <v>205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2" customFormat="1" ht="18.75" customHeight="1">
      <c r="A9" s="157">
        <v>4</v>
      </c>
      <c r="B9" s="32" t="s">
        <v>58</v>
      </c>
      <c r="C9" s="30" t="s">
        <v>57</v>
      </c>
      <c r="D9" s="32">
        <v>85.3</v>
      </c>
      <c r="E9" s="101">
        <v>100</v>
      </c>
      <c r="F9" s="31">
        <v>80</v>
      </c>
      <c r="G9" s="33">
        <f t="shared" si="0"/>
        <v>265.3</v>
      </c>
      <c r="H9" s="21">
        <f t="shared" si="1"/>
        <v>88.433333333333337</v>
      </c>
      <c r="I9" s="198" t="s">
        <v>205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2" customFormat="1" ht="15.95" customHeight="1" thickBot="1">
      <c r="A10" s="145">
        <v>5</v>
      </c>
      <c r="B10" s="146" t="s">
        <v>80</v>
      </c>
      <c r="C10" s="125" t="s">
        <v>81</v>
      </c>
      <c r="D10" s="147">
        <v>89.4</v>
      </c>
      <c r="E10" s="148">
        <v>100</v>
      </c>
      <c r="F10" s="148">
        <v>68</v>
      </c>
      <c r="G10" s="34">
        <f t="shared" si="0"/>
        <v>257.39999999999998</v>
      </c>
      <c r="H10" s="8">
        <f t="shared" si="1"/>
        <v>85.8</v>
      </c>
      <c r="I10" s="149" t="s">
        <v>201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2" customFormat="1" ht="20.25" customHeight="1" thickBot="1">
      <c r="A11" s="200">
        <v>6</v>
      </c>
      <c r="B11" s="201" t="s">
        <v>49</v>
      </c>
      <c r="C11" s="125" t="s">
        <v>50</v>
      </c>
      <c r="D11" s="107">
        <v>87.2</v>
      </c>
      <c r="E11" s="31">
        <v>100</v>
      </c>
      <c r="F11" s="31">
        <v>70</v>
      </c>
      <c r="G11" s="202">
        <f t="shared" si="0"/>
        <v>257.2</v>
      </c>
      <c r="H11" s="15">
        <f t="shared" si="1"/>
        <v>85.733333333333334</v>
      </c>
      <c r="I11" s="122" t="s">
        <v>201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2" customFormat="1" ht="21" customHeight="1" thickBot="1">
      <c r="A12" s="203">
        <v>7</v>
      </c>
      <c r="B12" s="201" t="s">
        <v>26</v>
      </c>
      <c r="C12" s="125" t="s">
        <v>27</v>
      </c>
      <c r="D12" s="107">
        <v>89.5</v>
      </c>
      <c r="E12" s="31">
        <v>100</v>
      </c>
      <c r="F12" s="31">
        <v>65</v>
      </c>
      <c r="G12" s="202">
        <f t="shared" si="0"/>
        <v>254.5</v>
      </c>
      <c r="H12" s="15">
        <f t="shared" si="1"/>
        <v>84.833333333333329</v>
      </c>
      <c r="I12" s="122" t="s">
        <v>201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" customFormat="1" ht="17.25" customHeight="1" thickBot="1">
      <c r="A13" s="200">
        <v>8</v>
      </c>
      <c r="B13" s="204" t="s">
        <v>129</v>
      </c>
      <c r="C13" s="205" t="s">
        <v>130</v>
      </c>
      <c r="D13" s="204">
        <v>75.900000000000006</v>
      </c>
      <c r="E13" s="73">
        <v>100</v>
      </c>
      <c r="F13" s="73">
        <v>75</v>
      </c>
      <c r="G13" s="206">
        <f t="shared" si="0"/>
        <v>250.9</v>
      </c>
      <c r="H13" s="207">
        <f t="shared" si="1"/>
        <v>83.63333333333334</v>
      </c>
      <c r="I13" s="120" t="s">
        <v>16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" customFormat="1" ht="20.25" customHeight="1" thickBot="1">
      <c r="A14" s="203">
        <v>9</v>
      </c>
      <c r="B14" s="204" t="s">
        <v>71</v>
      </c>
      <c r="C14" s="49" t="s">
        <v>70</v>
      </c>
      <c r="D14" s="83">
        <v>85.2</v>
      </c>
      <c r="E14" s="31">
        <v>100</v>
      </c>
      <c r="F14" s="31">
        <v>60</v>
      </c>
      <c r="G14" s="35">
        <f t="shared" si="0"/>
        <v>245.2</v>
      </c>
      <c r="H14" s="20">
        <f t="shared" si="1"/>
        <v>81.733333333333334</v>
      </c>
      <c r="I14" s="122" t="s">
        <v>201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2" customFormat="1" ht="18" customHeight="1" thickBot="1">
      <c r="A15" s="200">
        <v>10</v>
      </c>
      <c r="B15" s="204" t="s">
        <v>53</v>
      </c>
      <c r="C15" s="30" t="s">
        <v>54</v>
      </c>
      <c r="D15" s="208">
        <v>83.6</v>
      </c>
      <c r="E15" s="31">
        <v>100</v>
      </c>
      <c r="F15" s="31">
        <v>60</v>
      </c>
      <c r="G15" s="35">
        <f t="shared" si="0"/>
        <v>243.6</v>
      </c>
      <c r="H15" s="20">
        <f t="shared" si="1"/>
        <v>81.2</v>
      </c>
      <c r="I15" s="119" t="s">
        <v>107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" customFormat="1" ht="18.75" customHeight="1" thickBot="1">
      <c r="A16" s="203">
        <v>11</v>
      </c>
      <c r="B16" s="201" t="s">
        <v>35</v>
      </c>
      <c r="C16" s="49" t="s">
        <v>34</v>
      </c>
      <c r="D16" s="83">
        <v>80.400000000000006</v>
      </c>
      <c r="E16" s="31">
        <v>100</v>
      </c>
      <c r="F16" s="31">
        <v>60</v>
      </c>
      <c r="G16" s="35">
        <f t="shared" si="0"/>
        <v>240.4</v>
      </c>
      <c r="H16" s="20">
        <f t="shared" si="1"/>
        <v>80.13333333333334</v>
      </c>
      <c r="I16" s="121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" customFormat="1" ht="24.75" customHeight="1" thickBot="1">
      <c r="A17" s="200">
        <v>12</v>
      </c>
      <c r="B17" s="204" t="s">
        <v>144</v>
      </c>
      <c r="C17" s="30" t="s">
        <v>143</v>
      </c>
      <c r="D17" s="208">
        <v>79.3</v>
      </c>
      <c r="E17" s="31">
        <v>100</v>
      </c>
      <c r="F17" s="31">
        <v>60</v>
      </c>
      <c r="G17" s="35">
        <f t="shared" si="0"/>
        <v>239.3</v>
      </c>
      <c r="H17" s="20">
        <f t="shared" si="1"/>
        <v>79.766666666666666</v>
      </c>
      <c r="I17" s="120" t="s">
        <v>16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2" customFormat="1" ht="21.75" customHeight="1">
      <c r="A18" s="203">
        <v>13</v>
      </c>
      <c r="B18" s="204" t="s">
        <v>142</v>
      </c>
      <c r="C18" s="30" t="s">
        <v>141</v>
      </c>
      <c r="D18" s="84">
        <v>70.7</v>
      </c>
      <c r="E18" s="31">
        <v>100</v>
      </c>
      <c r="F18" s="31">
        <v>62</v>
      </c>
      <c r="G18" s="35">
        <f t="shared" si="0"/>
        <v>232.7</v>
      </c>
      <c r="H18" s="20">
        <f t="shared" si="1"/>
        <v>77.566666666666663</v>
      </c>
      <c r="I18" s="120" t="s">
        <v>16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" customFormat="1" ht="15.95" customHeight="1" thickBot="1">
      <c r="A19" s="187" t="s">
        <v>8</v>
      </c>
      <c r="B19" s="188"/>
      <c r="C19" s="189"/>
      <c r="D19" s="189"/>
      <c r="E19" s="188"/>
      <c r="F19" s="188"/>
      <c r="G19" s="188"/>
      <c r="H19" s="188"/>
      <c r="I19" s="190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" customFormat="1" ht="15.95" customHeight="1">
      <c r="A20" s="158">
        <v>1</v>
      </c>
      <c r="B20" s="69" t="s">
        <v>119</v>
      </c>
      <c r="C20" s="94" t="s">
        <v>120</v>
      </c>
      <c r="D20" s="54">
        <v>85.7</v>
      </c>
      <c r="E20" s="42">
        <v>99</v>
      </c>
      <c r="F20" s="31">
        <v>97</v>
      </c>
      <c r="G20" s="34">
        <f t="shared" ref="G20:G30" si="2">D20+E20+F20</f>
        <v>281.7</v>
      </c>
      <c r="H20" s="8">
        <f t="shared" ref="H20:H30" si="3">G20/3</f>
        <v>93.899999999999991</v>
      </c>
      <c r="I20" s="198" t="s">
        <v>205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2" customFormat="1" ht="15.95" customHeight="1">
      <c r="A21" s="158">
        <v>2</v>
      </c>
      <c r="B21" s="69" t="s">
        <v>117</v>
      </c>
      <c r="C21" s="94" t="s">
        <v>118</v>
      </c>
      <c r="D21" s="54">
        <v>85.7</v>
      </c>
      <c r="E21" s="42">
        <v>100</v>
      </c>
      <c r="F21" s="31">
        <v>95</v>
      </c>
      <c r="G21" s="34">
        <f t="shared" si="2"/>
        <v>280.7</v>
      </c>
      <c r="H21" s="8">
        <f t="shared" si="3"/>
        <v>93.566666666666663</v>
      </c>
      <c r="I21" s="198" t="s">
        <v>205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2" customFormat="1" ht="15.95" customHeight="1">
      <c r="A22" s="158">
        <v>3</v>
      </c>
      <c r="B22" s="69" t="s">
        <v>149</v>
      </c>
      <c r="C22" s="30" t="s">
        <v>65</v>
      </c>
      <c r="D22" s="104">
        <v>80.7</v>
      </c>
      <c r="E22" s="42">
        <v>80</v>
      </c>
      <c r="F22" s="31">
        <v>95</v>
      </c>
      <c r="G22" s="34">
        <f t="shared" si="2"/>
        <v>255.7</v>
      </c>
      <c r="H22" s="8">
        <f t="shared" si="3"/>
        <v>85.233333333333334</v>
      </c>
      <c r="I22" s="198" t="s">
        <v>205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2" customFormat="1" ht="15.95" customHeight="1">
      <c r="A23" s="158">
        <v>4</v>
      </c>
      <c r="B23" s="29" t="s">
        <v>36</v>
      </c>
      <c r="C23" s="30" t="s">
        <v>37</v>
      </c>
      <c r="D23" s="84">
        <v>90.3</v>
      </c>
      <c r="E23" s="42">
        <v>100</v>
      </c>
      <c r="F23" s="101">
        <v>65</v>
      </c>
      <c r="G23" s="34">
        <f t="shared" si="2"/>
        <v>255.3</v>
      </c>
      <c r="H23" s="8">
        <f t="shared" si="3"/>
        <v>85.100000000000009</v>
      </c>
      <c r="I23" s="198" t="s">
        <v>205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2" customFormat="1" ht="18" customHeight="1">
      <c r="A24" s="124">
        <v>5</v>
      </c>
      <c r="B24" s="69" t="s">
        <v>84</v>
      </c>
      <c r="C24" s="94" t="s">
        <v>85</v>
      </c>
      <c r="D24" s="54">
        <v>92.7</v>
      </c>
      <c r="E24" s="101">
        <v>98</v>
      </c>
      <c r="F24" s="31">
        <v>64</v>
      </c>
      <c r="G24" s="33">
        <f t="shared" si="2"/>
        <v>254.7</v>
      </c>
      <c r="H24" s="21">
        <f t="shared" si="3"/>
        <v>84.899999999999991</v>
      </c>
      <c r="I24" s="122" t="s">
        <v>203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2" customFormat="1" ht="16.5" customHeight="1">
      <c r="A25" s="124">
        <v>6</v>
      </c>
      <c r="B25" s="66" t="s">
        <v>176</v>
      </c>
      <c r="C25" s="30" t="s">
        <v>177</v>
      </c>
      <c r="D25" s="84">
        <v>87.4</v>
      </c>
      <c r="E25" s="101">
        <v>92</v>
      </c>
      <c r="F25" s="31">
        <v>75</v>
      </c>
      <c r="G25" s="33">
        <f t="shared" si="2"/>
        <v>254.4</v>
      </c>
      <c r="H25" s="21">
        <f t="shared" si="3"/>
        <v>84.8</v>
      </c>
      <c r="I25" s="52" t="s">
        <v>202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2" customFormat="1" ht="15.95" customHeight="1">
      <c r="A26" s="124">
        <v>7</v>
      </c>
      <c r="B26" s="41" t="s">
        <v>46</v>
      </c>
      <c r="C26" s="194" t="s">
        <v>45</v>
      </c>
      <c r="D26" s="55">
        <v>92.3</v>
      </c>
      <c r="E26" s="101">
        <v>100</v>
      </c>
      <c r="F26" s="101">
        <v>62</v>
      </c>
      <c r="G26" s="33">
        <f t="shared" si="2"/>
        <v>254.3</v>
      </c>
      <c r="H26" s="21">
        <f t="shared" si="3"/>
        <v>84.766666666666666</v>
      </c>
      <c r="I26" s="122" t="s">
        <v>203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2" customFormat="1" ht="15.95" customHeight="1">
      <c r="A27" s="124">
        <v>8</v>
      </c>
      <c r="B27" s="69" t="s">
        <v>55</v>
      </c>
      <c r="C27" s="94" t="s">
        <v>56</v>
      </c>
      <c r="D27" s="54">
        <v>69.7</v>
      </c>
      <c r="E27" s="101">
        <v>92</v>
      </c>
      <c r="F27" s="31">
        <v>86</v>
      </c>
      <c r="G27" s="33">
        <f t="shared" si="2"/>
        <v>247.7</v>
      </c>
      <c r="H27" s="21">
        <f t="shared" si="3"/>
        <v>82.566666666666663</v>
      </c>
      <c r="I27" s="122" t="s">
        <v>203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s="2" customFormat="1" ht="15.95" customHeight="1">
      <c r="A28" s="124">
        <v>9</v>
      </c>
      <c r="B28" s="69" t="s">
        <v>30</v>
      </c>
      <c r="C28" s="30" t="s">
        <v>31</v>
      </c>
      <c r="D28" s="61">
        <v>76.3</v>
      </c>
      <c r="E28" s="31">
        <v>100</v>
      </c>
      <c r="F28" s="31">
        <v>67</v>
      </c>
      <c r="G28" s="35">
        <f t="shared" si="2"/>
        <v>243.3</v>
      </c>
      <c r="H28" s="20">
        <f t="shared" si="3"/>
        <v>81.100000000000009</v>
      </c>
      <c r="I28" s="122" t="s">
        <v>203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s="2" customFormat="1" ht="15.95" customHeight="1">
      <c r="A29" s="124">
        <v>10</v>
      </c>
      <c r="B29" s="66" t="s">
        <v>38</v>
      </c>
      <c r="C29" s="132" t="s">
        <v>51</v>
      </c>
      <c r="D29" s="84">
        <v>87.4</v>
      </c>
      <c r="E29" s="133">
        <v>90</v>
      </c>
      <c r="F29" s="31">
        <v>62</v>
      </c>
      <c r="G29" s="33">
        <f t="shared" si="2"/>
        <v>239.4</v>
      </c>
      <c r="H29" s="21">
        <f t="shared" si="3"/>
        <v>79.8</v>
      </c>
      <c r="I29" s="52" t="s">
        <v>202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s="2" customFormat="1" ht="15.95" customHeight="1">
      <c r="A30" s="124">
        <v>11</v>
      </c>
      <c r="B30" s="69" t="s">
        <v>128</v>
      </c>
      <c r="C30" s="94" t="s">
        <v>127</v>
      </c>
      <c r="D30" s="76">
        <v>73</v>
      </c>
      <c r="E30" s="42">
        <v>70</v>
      </c>
      <c r="F30" s="31">
        <v>62</v>
      </c>
      <c r="G30" s="33">
        <f t="shared" si="2"/>
        <v>205</v>
      </c>
      <c r="H30" s="21">
        <f t="shared" si="3"/>
        <v>68.333333333333329</v>
      </c>
      <c r="I30" s="122" t="s">
        <v>203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s="2" customFormat="1" ht="15.95" customHeight="1">
      <c r="A31" s="186" t="s">
        <v>10</v>
      </c>
      <c r="B31" s="160"/>
      <c r="C31" s="160"/>
      <c r="D31" s="160"/>
      <c r="E31" s="160"/>
      <c r="F31" s="160"/>
      <c r="G31" s="160"/>
      <c r="H31" s="160"/>
      <c r="I31" s="16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2" customFormat="1" ht="15.95" customHeight="1">
      <c r="A32" s="157">
        <v>1</v>
      </c>
      <c r="B32" s="32" t="s">
        <v>47</v>
      </c>
      <c r="C32" s="151" t="s">
        <v>48</v>
      </c>
      <c r="D32" s="61">
        <v>92.4</v>
      </c>
      <c r="E32" s="61">
        <v>100</v>
      </c>
      <c r="F32" s="76">
        <v>69</v>
      </c>
      <c r="G32" s="62">
        <f>D32+E32+F32</f>
        <v>261.39999999999998</v>
      </c>
      <c r="H32" s="78">
        <f>G32/3</f>
        <v>87.133333333333326</v>
      </c>
      <c r="I32" s="198" t="s">
        <v>205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2" customFormat="1" ht="15.95" customHeight="1">
      <c r="A33" s="32">
        <v>2</v>
      </c>
      <c r="B33" s="84" t="s">
        <v>188</v>
      </c>
      <c r="C33" s="57" t="s">
        <v>187</v>
      </c>
      <c r="D33" s="58">
        <v>86.71</v>
      </c>
      <c r="E33" s="76">
        <v>80</v>
      </c>
      <c r="F33" s="76">
        <v>88</v>
      </c>
      <c r="G33" s="209">
        <f>D33+E33+F33</f>
        <v>254.70999999999998</v>
      </c>
      <c r="H33" s="210">
        <f>G33/3</f>
        <v>84.903333333333322</v>
      </c>
      <c r="I33" s="5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2" customFormat="1" ht="15.95" customHeight="1">
      <c r="A34" s="32">
        <v>3</v>
      </c>
      <c r="B34" s="84" t="s">
        <v>115</v>
      </c>
      <c r="C34" s="57" t="s">
        <v>116</v>
      </c>
      <c r="D34" s="58">
        <v>75.2</v>
      </c>
      <c r="E34" s="76">
        <f>(85+98)/2</f>
        <v>91.5</v>
      </c>
      <c r="F34" s="76">
        <v>82</v>
      </c>
      <c r="G34" s="202">
        <f>D34+E34+F34</f>
        <v>248.7</v>
      </c>
      <c r="H34" s="210">
        <f>G34/3</f>
        <v>82.899999999999991</v>
      </c>
      <c r="I34" s="5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2" customFormat="1" ht="15.95" customHeight="1">
      <c r="A35" s="32">
        <v>4</v>
      </c>
      <c r="B35" s="84" t="s">
        <v>113</v>
      </c>
      <c r="C35" s="56" t="s">
        <v>112</v>
      </c>
      <c r="D35" s="76">
        <v>93.6</v>
      </c>
      <c r="E35" s="76">
        <v>0</v>
      </c>
      <c r="F35" s="76">
        <v>69</v>
      </c>
      <c r="G35" s="209">
        <f>D35+E35+F35</f>
        <v>162.6</v>
      </c>
      <c r="H35" s="210">
        <f>G35/3</f>
        <v>54.199999999999996</v>
      </c>
      <c r="I35" s="5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</sheetData>
  <sortState ref="B38:H42">
    <sortCondition descending="1" ref="H38:H42"/>
  </sortState>
  <mergeCells count="11">
    <mergeCell ref="A31:I31"/>
    <mergeCell ref="A19:I19"/>
    <mergeCell ref="C2:D2"/>
    <mergeCell ref="C3:C4"/>
    <mergeCell ref="D3:D4"/>
    <mergeCell ref="I3:I4"/>
    <mergeCell ref="A5:I5"/>
    <mergeCell ref="A3:B4"/>
    <mergeCell ref="G3:H3"/>
    <mergeCell ref="F3:F4"/>
    <mergeCell ref="E3:E4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</vt:lpstr>
      <vt:lpstr>ДС</vt:lpstr>
      <vt:lpstr>ОМ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</dc:creator>
  <cp:lastModifiedBy>Kharkov</cp:lastModifiedBy>
  <cp:lastPrinted>2019-08-01T12:37:59Z</cp:lastPrinted>
  <dcterms:created xsi:type="dcterms:W3CDTF">2014-12-23T06:55:07Z</dcterms:created>
  <dcterms:modified xsi:type="dcterms:W3CDTF">2019-08-01T12:38:50Z</dcterms:modified>
</cp:coreProperties>
</file>